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elstraac.sharepoint.com/sites/Teamsite-SASclienten/Gedeelde documenten/General/1 Klanten zakelijk/23950 Stomerij Puur/2025/Administratie/Prijslijsten/"/>
    </mc:Choice>
  </mc:AlternateContent>
  <xr:revisionPtr revIDLastSave="16" documentId="8_{6E586E70-0287-47B5-B979-D9CB9840E81D}" xr6:coauthVersionLast="47" xr6:coauthVersionMax="47" xr10:uidLastSave="{937B586B-7F9F-4066-8105-747507899A17}"/>
  <bookViews>
    <workbookView xWindow="28680" yWindow="-120" windowWidth="29040" windowHeight="15840" xr2:uid="{FD7695C9-00D2-4468-AF68-37C975A5FCE3}"/>
  </bookViews>
  <sheets>
    <sheet name="Nieuwe prijslijst" sheetId="4" r:id="rId1"/>
    <sheet name="Correcties" sheetId="3" r:id="rId2"/>
    <sheet name="Oude prijslijst" sheetId="2" r:id="rId3"/>
    <sheet name="werkblad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3" l="1"/>
  <c r="L52" i="3"/>
  <c r="K52" i="3"/>
  <c r="I52" i="3"/>
  <c r="E52" i="3"/>
  <c r="F52" i="3"/>
  <c r="G52" i="3"/>
  <c r="H52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11" i="3"/>
  <c r="G50" i="3"/>
  <c r="G49" i="3"/>
  <c r="G48" i="3"/>
  <c r="G47" i="3"/>
  <c r="G46" i="3"/>
  <c r="G45" i="3"/>
  <c r="G44" i="3"/>
  <c r="G40" i="3"/>
  <c r="G39" i="3"/>
  <c r="G38" i="3"/>
  <c r="G37" i="3"/>
  <c r="G36" i="3"/>
  <c r="G35" i="3"/>
  <c r="G34" i="3"/>
  <c r="G33" i="3"/>
  <c r="G30" i="3"/>
  <c r="G29" i="3"/>
  <c r="G28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11" i="3"/>
  <c r="F50" i="3"/>
  <c r="F49" i="3"/>
  <c r="F48" i="3"/>
  <c r="F47" i="3"/>
  <c r="F46" i="3"/>
  <c r="F45" i="3"/>
  <c r="F44" i="3"/>
  <c r="F40" i="3"/>
  <c r="F39" i="3"/>
  <c r="F38" i="3"/>
  <c r="F37" i="3"/>
  <c r="F36" i="3"/>
  <c r="F35" i="3"/>
  <c r="F34" i="3"/>
  <c r="F33" i="3"/>
  <c r="F30" i="3"/>
  <c r="F29" i="3"/>
  <c r="F28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11" i="3"/>
  <c r="D17" i="3"/>
  <c r="E12" i="3"/>
  <c r="E13" i="3"/>
  <c r="E14" i="3"/>
  <c r="E15" i="3"/>
  <c r="E16" i="3"/>
  <c r="E18" i="3"/>
  <c r="E19" i="3"/>
  <c r="E20" i="3"/>
  <c r="E21" i="3"/>
  <c r="E22" i="3"/>
  <c r="E23" i="3"/>
  <c r="E24" i="3"/>
  <c r="E25" i="3"/>
  <c r="E11" i="3"/>
  <c r="D12" i="3"/>
  <c r="D14" i="3"/>
  <c r="D15" i="3"/>
  <c r="D16" i="3"/>
  <c r="D18" i="3"/>
  <c r="D19" i="3"/>
  <c r="D20" i="3"/>
  <c r="D21" i="3"/>
  <c r="D22" i="3"/>
  <c r="D23" i="3"/>
  <c r="D24" i="3"/>
  <c r="D25" i="3"/>
  <c r="D11" i="3"/>
  <c r="J51" i="1"/>
  <c r="R52" i="1"/>
  <c r="Q52" i="1"/>
  <c r="P52" i="1"/>
  <c r="O52" i="1"/>
  <c r="D51" i="1"/>
  <c r="O51" i="1"/>
  <c r="P51" i="1"/>
  <c r="Q51" i="1"/>
  <c r="R51" i="1"/>
  <c r="M52" i="1"/>
  <c r="L52" i="1"/>
  <c r="K52" i="1"/>
  <c r="E51" i="1"/>
  <c r="J52" i="1" s="1"/>
  <c r="F51" i="1"/>
  <c r="G51" i="1"/>
  <c r="H51" i="1"/>
  <c r="I51" i="1"/>
  <c r="K51" i="1"/>
  <c r="L51" i="1"/>
  <c r="M51" i="1"/>
  <c r="R49" i="1"/>
  <c r="Q49" i="1"/>
  <c r="P49" i="1"/>
  <c r="O49" i="1"/>
  <c r="R48" i="1"/>
  <c r="Q48" i="1"/>
  <c r="P48" i="1"/>
  <c r="O48" i="1"/>
  <c r="R47" i="1"/>
  <c r="Q47" i="1"/>
  <c r="P47" i="1"/>
  <c r="O47" i="1"/>
  <c r="R46" i="1"/>
  <c r="Q46" i="1"/>
  <c r="P46" i="1"/>
  <c r="O46" i="1"/>
  <c r="R45" i="1"/>
  <c r="Q45" i="1"/>
  <c r="P45" i="1"/>
  <c r="O45" i="1"/>
  <c r="R44" i="1"/>
  <c r="Q44" i="1"/>
  <c r="P44" i="1"/>
  <c r="O44" i="1"/>
  <c r="R43" i="1"/>
  <c r="Q43" i="1"/>
  <c r="P43" i="1"/>
  <c r="O43" i="1"/>
  <c r="R39" i="1"/>
  <c r="Q39" i="1"/>
  <c r="P39" i="1"/>
  <c r="O39" i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R34" i="1"/>
  <c r="Q34" i="1"/>
  <c r="P34" i="1"/>
  <c r="O34" i="1"/>
  <c r="R33" i="1"/>
  <c r="Q33" i="1"/>
  <c r="P33" i="1"/>
  <c r="O33" i="1"/>
  <c r="R32" i="1"/>
  <c r="Q32" i="1"/>
  <c r="P32" i="1"/>
  <c r="O32" i="1"/>
  <c r="R29" i="1"/>
  <c r="Q29" i="1"/>
  <c r="P29" i="1"/>
  <c r="O29" i="1"/>
  <c r="R28" i="1"/>
  <c r="Q28" i="1"/>
  <c r="P28" i="1"/>
  <c r="O28" i="1"/>
  <c r="R27" i="1"/>
  <c r="Q27" i="1"/>
  <c r="P27" i="1"/>
  <c r="O27" i="1"/>
  <c r="R11" i="1"/>
  <c r="R13" i="1"/>
  <c r="R14" i="1"/>
  <c r="R15" i="1"/>
  <c r="R16" i="1"/>
  <c r="R17" i="1"/>
  <c r="R18" i="1"/>
  <c r="R19" i="1"/>
  <c r="R20" i="1"/>
  <c r="R21" i="1"/>
  <c r="R22" i="1"/>
  <c r="R23" i="1"/>
  <c r="R24" i="1"/>
  <c r="R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10" i="1"/>
  <c r="P11" i="1"/>
  <c r="P13" i="1"/>
  <c r="P14" i="1"/>
  <c r="P15" i="1"/>
  <c r="P16" i="1"/>
  <c r="P17" i="1"/>
  <c r="P18" i="1"/>
  <c r="P19" i="1"/>
  <c r="P20" i="1"/>
  <c r="P21" i="1"/>
  <c r="P22" i="1"/>
  <c r="P23" i="1"/>
  <c r="P24" i="1"/>
  <c r="P10" i="1"/>
  <c r="O11" i="1"/>
  <c r="O13" i="1"/>
  <c r="O14" i="1"/>
  <c r="O15" i="1"/>
  <c r="O16" i="1"/>
  <c r="O17" i="1"/>
  <c r="O18" i="1"/>
  <c r="O19" i="1"/>
  <c r="O20" i="1"/>
  <c r="O21" i="1"/>
  <c r="O22" i="1"/>
  <c r="O23" i="1"/>
  <c r="O24" i="1"/>
  <c r="O1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4" i="1"/>
  <c r="L34" i="1"/>
  <c r="K34" i="1"/>
  <c r="J34" i="1"/>
  <c r="M33" i="1"/>
  <c r="L33" i="1"/>
  <c r="K33" i="1"/>
  <c r="J33" i="1"/>
  <c r="M32" i="1"/>
  <c r="L32" i="1"/>
  <c r="K32" i="1"/>
  <c r="J32" i="1"/>
  <c r="M29" i="1"/>
  <c r="L29" i="1"/>
  <c r="K29" i="1"/>
  <c r="J29" i="1"/>
  <c r="M28" i="1"/>
  <c r="L28" i="1"/>
  <c r="K28" i="1"/>
  <c r="J28" i="1"/>
  <c r="M27" i="1"/>
  <c r="L27" i="1"/>
  <c r="K27" i="1"/>
  <c r="J27" i="1"/>
  <c r="J11" i="1"/>
  <c r="K11" i="1"/>
  <c r="L11" i="1"/>
  <c r="M11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M10" i="1"/>
  <c r="L10" i="1"/>
  <c r="K10" i="1"/>
  <c r="J10" i="1"/>
  <c r="E49" i="1"/>
  <c r="E48" i="1"/>
  <c r="E47" i="1"/>
  <c r="E46" i="1"/>
  <c r="E45" i="1"/>
  <c r="E44" i="1"/>
  <c r="E43" i="1"/>
  <c r="E39" i="1"/>
  <c r="E38" i="1"/>
  <c r="E37" i="1"/>
  <c r="E36" i="1"/>
  <c r="E34" i="1"/>
  <c r="E33" i="1"/>
  <c r="E32" i="1"/>
  <c r="E29" i="1"/>
  <c r="E28" i="1"/>
  <c r="E27" i="1"/>
  <c r="E11" i="1"/>
  <c r="E12" i="1"/>
  <c r="K12" i="1" s="1"/>
  <c r="P12" i="1" s="1"/>
  <c r="E13" i="1"/>
  <c r="E14" i="1"/>
  <c r="E15" i="1"/>
  <c r="E16" i="1"/>
  <c r="E17" i="1"/>
  <c r="E18" i="1"/>
  <c r="E19" i="1"/>
  <c r="E20" i="1"/>
  <c r="E21" i="1"/>
  <c r="E22" i="1"/>
  <c r="E23" i="1"/>
  <c r="E24" i="1"/>
  <c r="E10" i="1"/>
  <c r="L12" i="1" l="1"/>
  <c r="Q12" i="1" s="1"/>
  <c r="J12" i="1"/>
  <c r="O12" i="1" s="1"/>
  <c r="M12" i="1"/>
  <c r="R12" i="1" s="1"/>
</calcChain>
</file>

<file path=xl/sharedStrings.xml><?xml version="1.0" encoding="utf-8"?>
<sst xmlns="http://schemas.openxmlformats.org/spreadsheetml/2006/main" count="215" uniqueCount="52">
  <si>
    <t>10% korting met €50,- voordeelkaart</t>
  </si>
  <si>
    <t>15% korting met €100,- voordeelkaart</t>
  </si>
  <si>
    <t>20% korting met €150,- voordeelkaart</t>
  </si>
  <si>
    <t>25% korting met €200,- voordeelkaart</t>
  </si>
  <si>
    <t>Prijslijst stomerij</t>
  </si>
  <si>
    <t>Pantalon</t>
  </si>
  <si>
    <t>Kolbert</t>
  </si>
  <si>
    <t>Kostuum</t>
  </si>
  <si>
    <t xml:space="preserve">Rok </t>
  </si>
  <si>
    <t xml:space="preserve">Plooirok                                                                </t>
  </si>
  <si>
    <t>v.a.</t>
  </si>
  <si>
    <t>Vest/jumper/trui</t>
  </si>
  <si>
    <t>Overhemd</t>
  </si>
  <si>
    <t>Blouse</t>
  </si>
  <si>
    <t>Stropdas</t>
  </si>
  <si>
    <t xml:space="preserve">Japon                                                                    </t>
  </si>
  <si>
    <t xml:space="preserve">Avondjapon                                                        </t>
  </si>
  <si>
    <t xml:space="preserve">Mantel                                                                 </t>
  </si>
  <si>
    <t>Regenjas</t>
  </si>
  <si>
    <t>Windjack dun</t>
  </si>
  <si>
    <t>Windjack dik</t>
  </si>
  <si>
    <t>Dekbed synthetisch/wol</t>
  </si>
  <si>
    <t>Dekbed 1 persoons synthetisch</t>
  </si>
  <si>
    <t>Dekbed 2 persoons synthetisch</t>
  </si>
  <si>
    <t>Dekbed Lits-jumeaux</t>
  </si>
  <si>
    <t>Dekbed dons</t>
  </si>
  <si>
    <t>Dekbed 1 persoons</t>
  </si>
  <si>
    <t>Dekbed 2 persoons</t>
  </si>
  <si>
    <t>Gordijnen per m2</t>
  </si>
  <si>
    <t>Vitrage per m2</t>
  </si>
  <si>
    <t>Gordijnen velours per m2</t>
  </si>
  <si>
    <t>Gordijnen gevoerd per m2</t>
  </si>
  <si>
    <t>Prijslijst wasserij</t>
  </si>
  <si>
    <t>Dekbedovertrek</t>
  </si>
  <si>
    <t>Hoeslaken</t>
  </si>
  <si>
    <t>Sloop</t>
  </si>
  <si>
    <t>Laken</t>
  </si>
  <si>
    <t>Tafellaken normaal</t>
  </si>
  <si>
    <t>Servet</t>
  </si>
  <si>
    <t>Molton</t>
  </si>
  <si>
    <t xml:space="preserve">Basisprijs </t>
  </si>
  <si>
    <t>Prijs aanpassing</t>
  </si>
  <si>
    <t>Prijs na aanpassing</t>
  </si>
  <si>
    <t>Controle</t>
  </si>
  <si>
    <t>niet omhoog</t>
  </si>
  <si>
    <t>Basisprijs</t>
  </si>
  <si>
    <t>controle</t>
  </si>
  <si>
    <t>10% korting met €100,- voordeelkaart</t>
  </si>
  <si>
    <t>15% korting met €200,- voordeelkaart</t>
  </si>
  <si>
    <t>20% korting met €300,- voordeelkaart</t>
  </si>
  <si>
    <t>Basisprijs (oud)</t>
  </si>
  <si>
    <t>Verhoging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</si>
</sst>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.000_ ;_ * \-#,##0.000_ ;_ * &quot;-&quot;??_ ;_ @_ "/>
    <numFmt numFmtId="165" formatCode="_ * #,##0.0000_ ;_ * \-#,##0.0000_ ;_ * &quot;-&quot;??_ ;_ @_ "/>
    <numFmt numFmtId="166" formatCode="_ * #,##0.0000_ ;_ * \-#,##0.0000_ ;_ * &quot;-&quot;????_ ;_ @_ "/>
    <numFmt numFmtId="167" formatCode="_ * #,##0.00000_ ;_ * \-#,##0.0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i/>
      <u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u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DD4E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43" fontId="2" fillId="0" borderId="0" xfId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43" fontId="0" fillId="0" borderId="0" xfId="0" applyNumberFormat="1"/>
    <xf numFmtId="0" fontId="8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165" fontId="0" fillId="0" borderId="0" xfId="0" applyNumberFormat="1"/>
    <xf numFmtId="166" fontId="0" fillId="0" borderId="0" xfId="0" applyNumberFormat="1"/>
    <xf numFmtId="164" fontId="0" fillId="0" borderId="0" xfId="1" applyNumberFormat="1" applyFont="1"/>
    <xf numFmtId="43" fontId="9" fillId="0" borderId="0" xfId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/>
    <xf numFmtId="43" fontId="1" fillId="0" borderId="0" xfId="1" applyFont="1" applyFill="1"/>
    <xf numFmtId="43" fontId="1" fillId="0" borderId="0" xfId="0" applyNumberFormat="1" applyFont="1"/>
    <xf numFmtId="167" fontId="1" fillId="0" borderId="0" xfId="1" applyNumberFormat="1" applyFont="1" applyFill="1"/>
    <xf numFmtId="43" fontId="1" fillId="0" borderId="0" xfId="2" applyFont="1" applyFill="1"/>
    <xf numFmtId="0" fontId="10" fillId="2" borderId="0" xfId="0" applyFont="1" applyFill="1" applyAlignment="1">
      <alignment vertical="center" wrapText="1"/>
    </xf>
    <xf numFmtId="9" fontId="2" fillId="0" borderId="0" xfId="1" applyNumberFormat="1" applyFont="1" applyFill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9" fontId="1" fillId="0" borderId="0" xfId="0" applyNumberFormat="1" applyFont="1"/>
    <xf numFmtId="43" fontId="9" fillId="3" borderId="0" xfId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9" fontId="2" fillId="3" borderId="0" xfId="1" applyNumberFormat="1" applyFont="1" applyFill="1" applyAlignment="1">
      <alignment vertical="center" wrapText="1"/>
    </xf>
    <xf numFmtId="9" fontId="2" fillId="3" borderId="0" xfId="0" applyNumberFormat="1" applyFont="1" applyFill="1" applyAlignment="1">
      <alignment vertical="center" wrapText="1"/>
    </xf>
    <xf numFmtId="9" fontId="1" fillId="3" borderId="0" xfId="0" applyNumberFormat="1" applyFont="1" applyFill="1"/>
    <xf numFmtId="43" fontId="2" fillId="3" borderId="0" xfId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/>
    <xf numFmtId="43" fontId="1" fillId="3" borderId="0" xfId="1" applyFont="1" applyFill="1"/>
    <xf numFmtId="43" fontId="1" fillId="3" borderId="0" xfId="0" applyNumberFormat="1" applyFont="1" applyFill="1"/>
    <xf numFmtId="164" fontId="0" fillId="4" borderId="0" xfId="1" applyNumberFormat="1" applyFont="1" applyFill="1"/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43" fontId="1" fillId="4" borderId="0" xfId="2" applyFont="1" applyFill="1"/>
    <xf numFmtId="43" fontId="1" fillId="0" borderId="1" xfId="1" applyFont="1" applyFill="1" applyBorder="1"/>
    <xf numFmtId="43" fontId="0" fillId="0" borderId="1" xfId="0" applyNumberFormat="1" applyBorder="1"/>
    <xf numFmtId="165" fontId="0" fillId="0" borderId="1" xfId="0" applyNumberFormat="1" applyBorder="1"/>
    <xf numFmtId="43" fontId="1" fillId="0" borderId="0" xfId="1" applyFont="1" applyFill="1" applyAlignment="1">
      <alignment horizontal="center"/>
    </xf>
    <xf numFmtId="9" fontId="2" fillId="0" borderId="0" xfId="1" applyNumberFormat="1" applyFont="1" applyFill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43" fontId="2" fillId="0" borderId="0" xfId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1" fillId="0" borderId="0" xfId="2" applyFont="1" applyFill="1" applyAlignment="1">
      <alignment horizontal="center"/>
    </xf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3">
    <cellStyle name="Komma" xfId="1" builtinId="3"/>
    <cellStyle name="Komma 2" xfId="2" xr:uid="{D49DA971-3A29-4CDB-A9E7-D369E48167D8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6</xdr:col>
      <xdr:colOff>0</xdr:colOff>
      <xdr:row>5</xdr:row>
      <xdr:rowOff>104775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F427F4-7123-46BD-8D7F-1DE0AAA8D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3723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190499</xdr:rowOff>
    </xdr:from>
    <xdr:to>
      <xdr:col>7</xdr:col>
      <xdr:colOff>171450</xdr:colOff>
      <xdr:row>60</xdr:row>
      <xdr:rowOff>180974</xdr:rowOff>
    </xdr:to>
    <xdr:grpSp>
      <xdr:nvGrpSpPr>
        <xdr:cNvPr id="3" name="officeArt object" descr="AutoVorm 2">
          <a:extLst>
            <a:ext uri="{FF2B5EF4-FFF2-40B4-BE49-F238E27FC236}">
              <a16:creationId xmlns:a16="http://schemas.microsoft.com/office/drawing/2014/main" id="{69FF7339-0BD6-4F15-8EAD-813E7D46FA51}"/>
            </a:ext>
          </a:extLst>
        </xdr:cNvPr>
        <xdr:cNvGrpSpPr/>
      </xdr:nvGrpSpPr>
      <xdr:grpSpPr>
        <a:xfrm>
          <a:off x="1238250" y="11334749"/>
          <a:ext cx="4819650" cy="1323975"/>
          <a:chOff x="-4481919" y="-10520292"/>
          <a:chExt cx="10124131" cy="11563680"/>
        </a:xfrm>
      </xdr:grpSpPr>
      <xdr:sp macro="" textlink="">
        <xdr:nvSpPr>
          <xdr:cNvPr id="4" name="Shape 1073741826">
            <a:extLst>
              <a:ext uri="{FF2B5EF4-FFF2-40B4-BE49-F238E27FC236}">
                <a16:creationId xmlns:a16="http://schemas.microsoft.com/office/drawing/2014/main" id="{18000523-F7D8-C6D9-9848-CA1435E4E2B8}"/>
              </a:ext>
            </a:extLst>
          </xdr:cNvPr>
          <xdr:cNvSpPr/>
        </xdr:nvSpPr>
        <xdr:spPr>
          <a:xfrm rot="5400000">
            <a:off x="2299410" y="-2299414"/>
            <a:ext cx="1043390" cy="5642214"/>
          </a:xfrm>
          <a:prstGeom prst="roundRect">
            <a:avLst>
              <a:gd name="adj" fmla="val 13032"/>
            </a:avLst>
          </a:prstGeom>
          <a:solidFill>
            <a:srgbClr val="F5F5F5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 lang="nl-NL"/>
          </a:p>
        </xdr:txBody>
      </xdr:sp>
      <xdr:sp macro="" textlink="">
        <xdr:nvSpPr>
          <xdr:cNvPr id="5" name="Shape 1073741827">
            <a:extLst>
              <a:ext uri="{FF2B5EF4-FFF2-40B4-BE49-F238E27FC236}">
                <a16:creationId xmlns:a16="http://schemas.microsoft.com/office/drawing/2014/main" id="{FB696D6F-8FCF-1B66-E059-C8630F8F2E1C}"/>
              </a:ext>
            </a:extLst>
          </xdr:cNvPr>
          <xdr:cNvSpPr txBox="1"/>
        </xdr:nvSpPr>
        <xdr:spPr>
          <a:xfrm>
            <a:off x="-4481919" y="-10520292"/>
            <a:ext cx="7975791" cy="1601862"/>
          </a:xfrm>
          <a:prstGeom prst="rect">
            <a:avLst/>
          </a:prstGeom>
          <a:noFill/>
          <a:ln w="12700" cap="flat">
            <a:noFill/>
            <a:miter lim="400000"/>
          </a:ln>
          <a:effectLst/>
        </xdr:spPr>
        <xdr:txBody>
          <a:bodyPr wrap="square" lIns="45718" tIns="45718" rIns="45718" bIns="45718" numCol="1" anchor="ctr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U treft hier slechts een kleine selectie van ons aanbod op basis van ons standaard programma. Voor ons complete pakket van diensten kunt u terecht bij onze stomerij. Overige prijzen i.c.m. voordeelkaart op aanvraag. Waarmee kunnen wij u van dienst zijn?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 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Prijzen onder voorbehoud, geldig in 2017.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8</xdr:col>
      <xdr:colOff>0</xdr:colOff>
      <xdr:row>5</xdr:row>
      <xdr:rowOff>104775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E9A71BBE-8EC6-41F5-A210-28A739E6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53054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53</xdr:row>
      <xdr:rowOff>190499</xdr:rowOff>
    </xdr:from>
    <xdr:to>
      <xdr:col>9</xdr:col>
      <xdr:colOff>171450</xdr:colOff>
      <xdr:row>60</xdr:row>
      <xdr:rowOff>180974</xdr:rowOff>
    </xdr:to>
    <xdr:grpSp>
      <xdr:nvGrpSpPr>
        <xdr:cNvPr id="3" name="officeArt object" descr="AutoVorm 2">
          <a:extLst>
            <a:ext uri="{FF2B5EF4-FFF2-40B4-BE49-F238E27FC236}">
              <a16:creationId xmlns:a16="http://schemas.microsoft.com/office/drawing/2014/main" id="{425FF4A4-DECA-42E6-9BD4-904EF99489C0}"/>
            </a:ext>
          </a:extLst>
        </xdr:cNvPr>
        <xdr:cNvGrpSpPr/>
      </xdr:nvGrpSpPr>
      <xdr:grpSpPr>
        <a:xfrm>
          <a:off x="1238250" y="11353799"/>
          <a:ext cx="6953250" cy="1323975"/>
          <a:chOff x="-4481919" y="-10520292"/>
          <a:chExt cx="10124131" cy="11563680"/>
        </a:xfrm>
      </xdr:grpSpPr>
      <xdr:sp macro="" textlink="">
        <xdr:nvSpPr>
          <xdr:cNvPr id="4" name="Shape 1073741826">
            <a:extLst>
              <a:ext uri="{FF2B5EF4-FFF2-40B4-BE49-F238E27FC236}">
                <a16:creationId xmlns:a16="http://schemas.microsoft.com/office/drawing/2014/main" id="{67582827-7F94-89EE-4CD5-87FC9C357327}"/>
              </a:ext>
            </a:extLst>
          </xdr:cNvPr>
          <xdr:cNvSpPr/>
        </xdr:nvSpPr>
        <xdr:spPr>
          <a:xfrm rot="5400000">
            <a:off x="2299410" y="-2299414"/>
            <a:ext cx="1043390" cy="5642214"/>
          </a:xfrm>
          <a:prstGeom prst="roundRect">
            <a:avLst>
              <a:gd name="adj" fmla="val 13032"/>
            </a:avLst>
          </a:prstGeom>
          <a:solidFill>
            <a:srgbClr val="F5F5F5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 lang="nl-NL"/>
          </a:p>
        </xdr:txBody>
      </xdr:sp>
      <xdr:sp macro="" textlink="">
        <xdr:nvSpPr>
          <xdr:cNvPr id="5" name="Shape 1073741827">
            <a:extLst>
              <a:ext uri="{FF2B5EF4-FFF2-40B4-BE49-F238E27FC236}">
                <a16:creationId xmlns:a16="http://schemas.microsoft.com/office/drawing/2014/main" id="{05954DD1-A8DA-FA45-7D26-0325885FC933}"/>
              </a:ext>
            </a:extLst>
          </xdr:cNvPr>
          <xdr:cNvSpPr txBox="1"/>
        </xdr:nvSpPr>
        <xdr:spPr>
          <a:xfrm>
            <a:off x="-4481919" y="-10520292"/>
            <a:ext cx="7975791" cy="1601862"/>
          </a:xfrm>
          <a:prstGeom prst="rect">
            <a:avLst/>
          </a:prstGeom>
          <a:noFill/>
          <a:ln w="12700" cap="flat">
            <a:noFill/>
            <a:miter lim="400000"/>
          </a:ln>
          <a:effectLst/>
        </xdr:spPr>
        <xdr:txBody>
          <a:bodyPr wrap="square" lIns="45718" tIns="45718" rIns="45718" bIns="45718" numCol="1" anchor="ctr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U treft hier slechts een kleine selectie van ons aanbod op basis van ons standaard programma. Voor ons complete pakket van diensten kunt u terecht bij onze stomerij. Overige prijzen i.c.m. voordeelkaart op aanvraag. Waarmee kunnen wij u van dienst zijn?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 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Prijzen onder voorbehoud, geldig in 2017.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28575</xdr:colOff>
      <xdr:row>5</xdr:row>
      <xdr:rowOff>180975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E31EB320-D53A-466C-ABAC-0BFDB07F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095874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733425</xdr:colOff>
      <xdr:row>53</xdr:row>
      <xdr:rowOff>190499</xdr:rowOff>
    </xdr:from>
    <xdr:to>
      <xdr:col>8</xdr:col>
      <xdr:colOff>171450</xdr:colOff>
      <xdr:row>60</xdr:row>
      <xdr:rowOff>180974</xdr:rowOff>
    </xdr:to>
    <xdr:grpSp>
      <xdr:nvGrpSpPr>
        <xdr:cNvPr id="3" name="officeArt object" descr="AutoVorm 2">
          <a:extLst>
            <a:ext uri="{FF2B5EF4-FFF2-40B4-BE49-F238E27FC236}">
              <a16:creationId xmlns:a16="http://schemas.microsoft.com/office/drawing/2014/main" id="{76621B12-245C-4AE7-AE78-AD7C91925DEE}"/>
            </a:ext>
          </a:extLst>
        </xdr:cNvPr>
        <xdr:cNvGrpSpPr/>
      </xdr:nvGrpSpPr>
      <xdr:grpSpPr>
        <a:xfrm>
          <a:off x="733425" y="11906249"/>
          <a:ext cx="5133975" cy="1323975"/>
          <a:chOff x="-4481919" y="-10520292"/>
          <a:chExt cx="10124131" cy="11563680"/>
        </a:xfrm>
      </xdr:grpSpPr>
      <xdr:sp macro="" textlink="">
        <xdr:nvSpPr>
          <xdr:cNvPr id="4" name="Shape 1073741826">
            <a:extLst>
              <a:ext uri="{FF2B5EF4-FFF2-40B4-BE49-F238E27FC236}">
                <a16:creationId xmlns:a16="http://schemas.microsoft.com/office/drawing/2014/main" id="{609BCCA5-838F-54DB-DC17-0D4A02593BB6}"/>
              </a:ext>
            </a:extLst>
          </xdr:cNvPr>
          <xdr:cNvSpPr/>
        </xdr:nvSpPr>
        <xdr:spPr>
          <a:xfrm rot="5400000">
            <a:off x="2299410" y="-2299414"/>
            <a:ext cx="1043390" cy="5642214"/>
          </a:xfrm>
          <a:prstGeom prst="roundRect">
            <a:avLst>
              <a:gd name="adj" fmla="val 13032"/>
            </a:avLst>
          </a:prstGeom>
          <a:solidFill>
            <a:srgbClr val="F5F5F5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 lang="nl-NL"/>
          </a:p>
        </xdr:txBody>
      </xdr:sp>
      <xdr:sp macro="" textlink="">
        <xdr:nvSpPr>
          <xdr:cNvPr id="5" name="Shape 1073741827">
            <a:extLst>
              <a:ext uri="{FF2B5EF4-FFF2-40B4-BE49-F238E27FC236}">
                <a16:creationId xmlns:a16="http://schemas.microsoft.com/office/drawing/2014/main" id="{16288022-C00E-2790-3EC4-148F9BC2B07D}"/>
              </a:ext>
            </a:extLst>
          </xdr:cNvPr>
          <xdr:cNvSpPr txBox="1"/>
        </xdr:nvSpPr>
        <xdr:spPr>
          <a:xfrm>
            <a:off x="-4481919" y="-10520292"/>
            <a:ext cx="7975791" cy="1601862"/>
          </a:xfrm>
          <a:prstGeom prst="rect">
            <a:avLst/>
          </a:prstGeom>
          <a:noFill/>
          <a:ln w="12700" cap="flat">
            <a:noFill/>
            <a:miter lim="400000"/>
          </a:ln>
          <a:effectLst/>
        </xdr:spPr>
        <xdr:txBody>
          <a:bodyPr wrap="square" lIns="45718" tIns="45718" rIns="45718" bIns="45718" numCol="1" anchor="ctr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U treft hier slechts een kleine selectie van ons aanbod op basis van ons standaard programma. Voor ons complete pakket van diensten kunt u terecht bij onze stomerij. Overige prijzen i.c.m. voordeelkaart op aanvraag. Waarmee kunnen wij u van dienst zijn?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 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Prijzen onder voorbehoud, geldig in 2017.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209550</xdr:colOff>
      <xdr:row>5</xdr:row>
      <xdr:rowOff>180975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324B711-224C-42BF-88AA-5517749BF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4143374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52</xdr:row>
      <xdr:rowOff>161926</xdr:rowOff>
    </xdr:from>
    <xdr:to>
      <xdr:col>10</xdr:col>
      <xdr:colOff>219075</xdr:colOff>
      <xdr:row>56</xdr:row>
      <xdr:rowOff>38100</xdr:rowOff>
    </xdr:to>
    <xdr:grpSp>
      <xdr:nvGrpSpPr>
        <xdr:cNvPr id="3" name="officeArt object" descr="AutoVorm 2">
          <a:extLst>
            <a:ext uri="{FF2B5EF4-FFF2-40B4-BE49-F238E27FC236}">
              <a16:creationId xmlns:a16="http://schemas.microsoft.com/office/drawing/2014/main" id="{084FC2FF-1323-49F4-9AAC-6BBAED29B25F}"/>
            </a:ext>
          </a:extLst>
        </xdr:cNvPr>
        <xdr:cNvGrpSpPr/>
      </xdr:nvGrpSpPr>
      <xdr:grpSpPr>
        <a:xfrm>
          <a:off x="0" y="11687176"/>
          <a:ext cx="7629525" cy="638174"/>
          <a:chOff x="-4048297" y="-8523685"/>
          <a:chExt cx="9690509" cy="9567073"/>
        </a:xfrm>
      </xdr:grpSpPr>
      <xdr:sp macro="" textlink="">
        <xdr:nvSpPr>
          <xdr:cNvPr id="4" name="Shape 1073741826">
            <a:extLst>
              <a:ext uri="{FF2B5EF4-FFF2-40B4-BE49-F238E27FC236}">
                <a16:creationId xmlns:a16="http://schemas.microsoft.com/office/drawing/2014/main" id="{FF3AF6D2-155D-8885-2662-16211E1EA9CF}"/>
              </a:ext>
            </a:extLst>
          </xdr:cNvPr>
          <xdr:cNvSpPr/>
        </xdr:nvSpPr>
        <xdr:spPr>
          <a:xfrm rot="5400000">
            <a:off x="2299410" y="-2299414"/>
            <a:ext cx="1043390" cy="5642214"/>
          </a:xfrm>
          <a:prstGeom prst="roundRect">
            <a:avLst>
              <a:gd name="adj" fmla="val 13032"/>
            </a:avLst>
          </a:prstGeom>
          <a:solidFill>
            <a:srgbClr val="F5F5F5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 lang="nl-NL"/>
          </a:p>
        </xdr:txBody>
      </xdr:sp>
      <xdr:sp macro="" textlink="">
        <xdr:nvSpPr>
          <xdr:cNvPr id="5" name="Shape 1073741827">
            <a:extLst>
              <a:ext uri="{FF2B5EF4-FFF2-40B4-BE49-F238E27FC236}">
                <a16:creationId xmlns:a16="http://schemas.microsoft.com/office/drawing/2014/main" id="{5CFAE1DB-3D55-5D29-5DAE-DC50024725F8}"/>
              </a:ext>
            </a:extLst>
          </xdr:cNvPr>
          <xdr:cNvSpPr txBox="1"/>
        </xdr:nvSpPr>
        <xdr:spPr>
          <a:xfrm>
            <a:off x="-4048297" y="-8523685"/>
            <a:ext cx="7975791" cy="1601860"/>
          </a:xfrm>
          <a:prstGeom prst="rect">
            <a:avLst/>
          </a:prstGeom>
          <a:noFill/>
          <a:ln w="12700" cap="flat">
            <a:noFill/>
            <a:miter lim="400000"/>
          </a:ln>
          <a:effectLst/>
        </xdr:spPr>
        <xdr:txBody>
          <a:bodyPr wrap="square" lIns="45718" tIns="45718" rIns="45718" bIns="45718" numCol="1" anchor="ctr"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U treft hier slechts een kleine selectie van ons aanbod op basis van ons standaard programma. Voor ons complete pakket van diensten kunt u terecht bij onze stomerij. Overige prijzen i.c.m. voordeelkaart op aanvraag. Waarmee kunnen wij u van dienst zijn?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 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nl-NL" sz="1000">
                <a:ln>
                  <a:noFill/>
                </a:ln>
                <a:solidFill>
                  <a:srgbClr val="47017F"/>
                </a:solidFill>
                <a:effectLst/>
                <a:uFill>
                  <a:solidFill>
                    <a:srgbClr val="000000"/>
                  </a:solidFill>
                </a:uFill>
                <a:latin typeface="Calibri" panose="020F0502020204030204" pitchFamily="34" charset="0"/>
                <a:ea typeface="Calibri" panose="020F0502020204030204" pitchFamily="34" charset="0"/>
              </a:rPr>
              <a:t>Prijzen onder voorbehoud, geldig in 2017.</a:t>
            </a:r>
            <a:endParaRPr lang="nl-NL" sz="1100">
              <a:ln>
                <a:noFill/>
              </a:ln>
              <a:solidFill>
                <a:srgbClr val="000000"/>
              </a:solidFill>
              <a:effectLst/>
              <a:uFill>
                <a:solidFill>
                  <a:srgbClr val="000000"/>
                </a:solidFill>
              </a:uFill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FD84-BBEB-4B10-A56D-0796592D3F5C}">
  <sheetPr>
    <pageSetUpPr fitToPage="1"/>
  </sheetPr>
  <dimension ref="A8:H58"/>
  <sheetViews>
    <sheetView tabSelected="1" workbookViewId="0">
      <selection activeCell="C1" sqref="C1:F1048576"/>
    </sheetView>
  </sheetViews>
  <sheetFormatPr defaultRowHeight="15" x14ac:dyDescent="0.25"/>
  <cols>
    <col min="1" max="1" width="18.5703125" style="36" customWidth="1"/>
    <col min="2" max="2" width="4.85546875" customWidth="1"/>
    <col min="3" max="3" width="15" style="46" customWidth="1"/>
    <col min="4" max="6" width="13.5703125" style="56" customWidth="1"/>
  </cols>
  <sheetData>
    <row r="8" spans="1:8" ht="45" x14ac:dyDescent="0.25">
      <c r="A8" s="41"/>
      <c r="B8" s="10"/>
      <c r="C8" s="46" t="s">
        <v>40</v>
      </c>
      <c r="D8" s="14" t="s">
        <v>47</v>
      </c>
      <c r="E8" s="15" t="s">
        <v>48</v>
      </c>
      <c r="F8" s="15" t="s">
        <v>49</v>
      </c>
    </row>
    <row r="9" spans="1:8" x14ac:dyDescent="0.25">
      <c r="A9" s="38" t="s">
        <v>4</v>
      </c>
      <c r="B9" s="1"/>
      <c r="D9" s="47"/>
      <c r="E9" s="48"/>
      <c r="F9" s="48"/>
    </row>
    <row r="10" spans="1:8" x14ac:dyDescent="0.25">
      <c r="A10" s="37"/>
      <c r="B10" s="1"/>
      <c r="D10" s="49"/>
      <c r="E10" s="50"/>
      <c r="F10" s="50"/>
    </row>
    <row r="11" spans="1:8" x14ac:dyDescent="0.25">
      <c r="A11" s="39" t="s">
        <v>5</v>
      </c>
      <c r="B11" s="1"/>
      <c r="C11" s="51">
        <v>12.45</v>
      </c>
      <c r="D11" s="46">
        <v>11.205</v>
      </c>
      <c r="E11" s="52">
        <v>10.5825</v>
      </c>
      <c r="F11" s="52">
        <v>9.9600000000000009</v>
      </c>
      <c r="G11" s="8"/>
      <c r="H11" s="8"/>
    </row>
    <row r="12" spans="1:8" x14ac:dyDescent="0.25">
      <c r="A12" s="39" t="s">
        <v>6</v>
      </c>
      <c r="B12" s="1"/>
      <c r="C12" s="51">
        <v>14.2</v>
      </c>
      <c r="D12" s="46">
        <v>12.78</v>
      </c>
      <c r="E12" s="52">
        <v>12.069999999999999</v>
      </c>
      <c r="F12" s="52">
        <v>11.36</v>
      </c>
      <c r="G12" s="8"/>
    </row>
    <row r="13" spans="1:8" x14ac:dyDescent="0.25">
      <c r="A13" s="39" t="s">
        <v>7</v>
      </c>
      <c r="B13" s="1"/>
      <c r="C13" s="51">
        <v>26.65</v>
      </c>
      <c r="D13" s="46">
        <v>23.984999999999999</v>
      </c>
      <c r="E13" s="52">
        <v>22.6525</v>
      </c>
      <c r="F13" s="52">
        <v>21.32</v>
      </c>
      <c r="G13" s="8"/>
    </row>
    <row r="14" spans="1:8" x14ac:dyDescent="0.25">
      <c r="A14" s="39" t="s">
        <v>8</v>
      </c>
      <c r="B14" s="1"/>
      <c r="C14" s="51">
        <v>12.2</v>
      </c>
      <c r="D14" s="46">
        <v>10.98</v>
      </c>
      <c r="E14" s="52">
        <v>10.37</v>
      </c>
      <c r="F14" s="52">
        <v>9.76</v>
      </c>
      <c r="G14" s="8"/>
    </row>
    <row r="15" spans="1:8" x14ac:dyDescent="0.25">
      <c r="A15" s="39" t="s">
        <v>9</v>
      </c>
      <c r="B15" s="4" t="s">
        <v>10</v>
      </c>
      <c r="C15" s="51">
        <v>13.5</v>
      </c>
      <c r="D15" s="46">
        <v>12.15</v>
      </c>
      <c r="E15" s="52">
        <v>11.475</v>
      </c>
      <c r="F15" s="52">
        <v>10.8</v>
      </c>
      <c r="G15" s="8"/>
    </row>
    <row r="16" spans="1:8" x14ac:dyDescent="0.25">
      <c r="A16" s="39" t="s">
        <v>11</v>
      </c>
      <c r="B16" s="1"/>
      <c r="C16" s="51">
        <v>10.85</v>
      </c>
      <c r="D16" s="46">
        <v>9.7650000000000006</v>
      </c>
      <c r="E16" s="52">
        <v>9.2225000000000001</v>
      </c>
      <c r="F16" s="52">
        <v>8.68</v>
      </c>
      <c r="G16" s="8"/>
    </row>
    <row r="17" spans="1:8" x14ac:dyDescent="0.25">
      <c r="A17" s="39" t="s">
        <v>12</v>
      </c>
      <c r="B17" s="6"/>
      <c r="C17" s="51">
        <v>6.5</v>
      </c>
      <c r="D17" s="46">
        <v>5.8500000000000005</v>
      </c>
      <c r="E17" s="52">
        <v>5.5249999999999995</v>
      </c>
      <c r="F17" s="52">
        <v>5.2</v>
      </c>
      <c r="G17" s="8"/>
      <c r="H17" s="8"/>
    </row>
    <row r="18" spans="1:8" x14ac:dyDescent="0.25">
      <c r="A18" s="39" t="s">
        <v>13</v>
      </c>
      <c r="B18" s="1"/>
      <c r="C18" s="51">
        <v>11.25</v>
      </c>
      <c r="D18" s="46">
        <v>10.125</v>
      </c>
      <c r="E18" s="52">
        <v>9.5625</v>
      </c>
      <c r="F18" s="52">
        <v>9</v>
      </c>
      <c r="G18" s="8"/>
    </row>
    <row r="19" spans="1:8" x14ac:dyDescent="0.25">
      <c r="A19" s="39" t="s">
        <v>14</v>
      </c>
      <c r="B19" s="1"/>
      <c r="C19" s="51">
        <v>11</v>
      </c>
      <c r="D19" s="46">
        <v>9.9</v>
      </c>
      <c r="E19" s="52">
        <v>9.35</v>
      </c>
      <c r="F19" s="52">
        <v>8.8000000000000007</v>
      </c>
      <c r="G19" s="8"/>
    </row>
    <row r="20" spans="1:8" x14ac:dyDescent="0.25">
      <c r="A20" s="39" t="s">
        <v>15</v>
      </c>
      <c r="B20" s="4" t="s">
        <v>10</v>
      </c>
      <c r="C20" s="51">
        <v>16.5</v>
      </c>
      <c r="D20" s="46">
        <v>14.85</v>
      </c>
      <c r="E20" s="52">
        <v>14.025</v>
      </c>
      <c r="F20" s="52">
        <v>13.200000000000001</v>
      </c>
      <c r="G20" s="8"/>
    </row>
    <row r="21" spans="1:8" x14ac:dyDescent="0.25">
      <c r="A21" s="39" t="s">
        <v>16</v>
      </c>
      <c r="B21" s="4" t="s">
        <v>10</v>
      </c>
      <c r="C21" s="51">
        <v>24.25</v>
      </c>
      <c r="D21" s="46">
        <v>21.824999999999999</v>
      </c>
      <c r="E21" s="52">
        <v>20.612500000000001</v>
      </c>
      <c r="F21" s="52">
        <v>19.400000000000002</v>
      </c>
      <c r="G21" s="8"/>
    </row>
    <row r="22" spans="1:8" x14ac:dyDescent="0.25">
      <c r="A22" s="39" t="s">
        <v>17</v>
      </c>
      <c r="B22" s="4" t="s">
        <v>10</v>
      </c>
      <c r="C22" s="51">
        <v>21</v>
      </c>
      <c r="D22" s="46">
        <v>18.900000000000002</v>
      </c>
      <c r="E22" s="52">
        <v>17.849999999999998</v>
      </c>
      <c r="F22" s="52">
        <v>16.8</v>
      </c>
      <c r="G22" s="8"/>
    </row>
    <row r="23" spans="1:8" x14ac:dyDescent="0.25">
      <c r="A23" s="39" t="s">
        <v>18</v>
      </c>
      <c r="B23" s="4" t="s">
        <v>10</v>
      </c>
      <c r="C23" s="51">
        <v>21</v>
      </c>
      <c r="D23" s="46">
        <v>18.900000000000002</v>
      </c>
      <c r="E23" s="52">
        <v>17.849999999999998</v>
      </c>
      <c r="F23" s="52">
        <v>16.8</v>
      </c>
      <c r="G23" s="8"/>
    </row>
    <row r="24" spans="1:8" x14ac:dyDescent="0.25">
      <c r="A24" s="39" t="s">
        <v>19</v>
      </c>
      <c r="B24" s="4" t="s">
        <v>10</v>
      </c>
      <c r="C24" s="51">
        <v>18.95</v>
      </c>
      <c r="D24" s="46">
        <v>17.055</v>
      </c>
      <c r="E24" s="52">
        <v>16.107499999999998</v>
      </c>
      <c r="F24" s="52">
        <v>15.16</v>
      </c>
      <c r="G24" s="8"/>
    </row>
    <row r="25" spans="1:8" x14ac:dyDescent="0.25">
      <c r="A25" s="39" t="s">
        <v>20</v>
      </c>
      <c r="B25" s="4" t="s">
        <v>10</v>
      </c>
      <c r="C25" s="51">
        <v>24.45</v>
      </c>
      <c r="D25" s="46">
        <v>22.004999999999999</v>
      </c>
      <c r="E25" s="52">
        <v>20.782499999999999</v>
      </c>
      <c r="F25" s="52">
        <v>19.560000000000002</v>
      </c>
      <c r="G25" s="8"/>
    </row>
    <row r="26" spans="1:8" x14ac:dyDescent="0.25">
      <c r="A26" s="37"/>
      <c r="B26" s="1"/>
      <c r="D26" s="46"/>
      <c r="E26" s="52"/>
      <c r="F26" s="52"/>
      <c r="G26" s="8"/>
    </row>
    <row r="27" spans="1:8" ht="25.5" x14ac:dyDescent="0.25">
      <c r="A27" s="40" t="s">
        <v>21</v>
      </c>
      <c r="B27" s="1"/>
      <c r="D27" s="46"/>
      <c r="E27" s="53"/>
      <c r="F27" s="53"/>
      <c r="G27" s="8"/>
    </row>
    <row r="28" spans="1:8" ht="25.5" x14ac:dyDescent="0.25">
      <c r="A28" s="39" t="s">
        <v>22</v>
      </c>
      <c r="B28" s="1"/>
      <c r="C28" s="51">
        <v>21</v>
      </c>
      <c r="D28" s="46">
        <v>18.900000000000002</v>
      </c>
      <c r="E28" s="52">
        <v>17.849999999999998</v>
      </c>
      <c r="F28" s="52">
        <v>16.8</v>
      </c>
      <c r="G28" s="8"/>
    </row>
    <row r="29" spans="1:8" ht="25.5" x14ac:dyDescent="0.25">
      <c r="A29" s="39" t="s">
        <v>23</v>
      </c>
      <c r="B29" s="1"/>
      <c r="C29" s="51">
        <v>32</v>
      </c>
      <c r="D29" s="46">
        <v>28.8</v>
      </c>
      <c r="E29" s="52">
        <v>27.2</v>
      </c>
      <c r="F29" s="52">
        <v>25.6</v>
      </c>
      <c r="G29" s="8"/>
    </row>
    <row r="30" spans="1:8" x14ac:dyDescent="0.25">
      <c r="A30" s="39" t="s">
        <v>24</v>
      </c>
      <c r="B30" s="1"/>
      <c r="C30" s="51">
        <v>42</v>
      </c>
      <c r="D30" s="46">
        <v>37.800000000000004</v>
      </c>
      <c r="E30" s="52">
        <v>35.699999999999996</v>
      </c>
      <c r="F30" s="52">
        <v>33.6</v>
      </c>
      <c r="G30" s="8"/>
    </row>
    <row r="31" spans="1:8" x14ac:dyDescent="0.25">
      <c r="A31" s="37"/>
      <c r="B31" s="1"/>
      <c r="D31" s="46"/>
      <c r="E31" s="53"/>
      <c r="F31" s="53"/>
      <c r="G31" s="8"/>
    </row>
    <row r="32" spans="1:8" x14ac:dyDescent="0.25">
      <c r="A32" s="40" t="s">
        <v>25</v>
      </c>
      <c r="B32" s="1"/>
      <c r="D32" s="46"/>
      <c r="E32" s="53"/>
      <c r="F32" s="53"/>
      <c r="G32" s="8"/>
    </row>
    <row r="33" spans="1:7" x14ac:dyDescent="0.25">
      <c r="A33" s="39" t="s">
        <v>26</v>
      </c>
      <c r="B33" s="1"/>
      <c r="C33" s="51">
        <v>24</v>
      </c>
      <c r="D33" s="46">
        <v>21.6</v>
      </c>
      <c r="E33" s="52">
        <v>20.399999999999999</v>
      </c>
      <c r="F33" s="52">
        <v>19.200000000000003</v>
      </c>
      <c r="G33" s="8"/>
    </row>
    <row r="34" spans="1:7" x14ac:dyDescent="0.25">
      <c r="A34" s="39" t="s">
        <v>27</v>
      </c>
      <c r="B34" s="1"/>
      <c r="C34" s="51">
        <v>35</v>
      </c>
      <c r="D34" s="46">
        <v>31.5</v>
      </c>
      <c r="E34" s="52">
        <v>29.75</v>
      </c>
      <c r="F34" s="52">
        <v>28</v>
      </c>
      <c r="G34" s="8"/>
    </row>
    <row r="35" spans="1:7" x14ac:dyDescent="0.25">
      <c r="A35" s="39" t="s">
        <v>24</v>
      </c>
      <c r="B35" s="1"/>
      <c r="C35" s="51">
        <v>45</v>
      </c>
      <c r="D35" s="46">
        <v>40.5</v>
      </c>
      <c r="E35" s="52">
        <v>38.25</v>
      </c>
      <c r="F35" s="52">
        <v>36</v>
      </c>
      <c r="G35" s="8"/>
    </row>
    <row r="36" spans="1:7" x14ac:dyDescent="0.25">
      <c r="A36" s="37"/>
      <c r="B36" s="1"/>
      <c r="D36" s="46">
        <v>0</v>
      </c>
      <c r="E36" s="52">
        <v>0</v>
      </c>
      <c r="F36" s="52"/>
      <c r="G36" s="8"/>
    </row>
    <row r="37" spans="1:7" x14ac:dyDescent="0.25">
      <c r="A37" s="39" t="s">
        <v>28</v>
      </c>
      <c r="B37" s="1"/>
      <c r="C37" s="51">
        <v>6.4</v>
      </c>
      <c r="D37" s="46">
        <v>5.7600000000000007</v>
      </c>
      <c r="E37" s="52">
        <v>5.44</v>
      </c>
      <c r="F37" s="52">
        <v>5.120000000000001</v>
      </c>
      <c r="G37" s="8"/>
    </row>
    <row r="38" spans="1:7" x14ac:dyDescent="0.25">
      <c r="A38" s="39" t="s">
        <v>29</v>
      </c>
      <c r="B38" s="1"/>
      <c r="C38" s="51">
        <v>5.5</v>
      </c>
      <c r="D38" s="46">
        <v>4.95</v>
      </c>
      <c r="E38" s="52">
        <v>4.6749999999999998</v>
      </c>
      <c r="F38" s="52">
        <v>4.4000000000000004</v>
      </c>
      <c r="G38" s="8"/>
    </row>
    <row r="39" spans="1:7" ht="25.5" x14ac:dyDescent="0.25">
      <c r="A39" s="39" t="s">
        <v>30</v>
      </c>
      <c r="B39" s="1"/>
      <c r="C39" s="51">
        <v>8</v>
      </c>
      <c r="D39" s="46">
        <v>7.2</v>
      </c>
      <c r="E39" s="52">
        <v>6.8</v>
      </c>
      <c r="F39" s="52">
        <v>6.4</v>
      </c>
      <c r="G39" s="8"/>
    </row>
    <row r="40" spans="1:7" ht="25.5" x14ac:dyDescent="0.25">
      <c r="A40" s="39" t="s">
        <v>31</v>
      </c>
      <c r="B40" s="1"/>
      <c r="C40" s="51">
        <v>7.5</v>
      </c>
      <c r="D40" s="46">
        <v>6.75</v>
      </c>
      <c r="E40" s="52">
        <v>6.375</v>
      </c>
      <c r="F40" s="52">
        <v>6</v>
      </c>
      <c r="G40" s="8"/>
    </row>
    <row r="41" spans="1:7" x14ac:dyDescent="0.25">
      <c r="A41" s="37"/>
      <c r="B41" s="1"/>
      <c r="D41" s="46"/>
      <c r="E41" s="53"/>
      <c r="F41" s="53"/>
      <c r="G41" s="8"/>
    </row>
    <row r="42" spans="1:7" x14ac:dyDescent="0.25">
      <c r="A42" s="38" t="s">
        <v>32</v>
      </c>
      <c r="B42" s="6"/>
      <c r="D42" s="46"/>
      <c r="E42" s="53"/>
      <c r="F42" s="53"/>
      <c r="G42" s="8"/>
    </row>
    <row r="43" spans="1:7" x14ac:dyDescent="0.25">
      <c r="A43" s="37"/>
      <c r="B43" s="6"/>
      <c r="D43" s="46"/>
      <c r="E43" s="53"/>
      <c r="F43" s="53"/>
      <c r="G43" s="8"/>
    </row>
    <row r="44" spans="1:7" x14ac:dyDescent="0.25">
      <c r="A44" s="39" t="s">
        <v>33</v>
      </c>
      <c r="B44" s="6"/>
      <c r="C44" s="51">
        <v>5.8999999999999995</v>
      </c>
      <c r="D44" s="46">
        <v>5.31</v>
      </c>
      <c r="E44" s="52">
        <v>5.0149999999999997</v>
      </c>
      <c r="F44" s="52">
        <v>4.72</v>
      </c>
      <c r="G44" s="8"/>
    </row>
    <row r="45" spans="1:7" x14ac:dyDescent="0.25">
      <c r="A45" s="39" t="s">
        <v>34</v>
      </c>
      <c r="B45" s="6"/>
      <c r="C45" s="51">
        <v>4</v>
      </c>
      <c r="D45" s="46">
        <v>3.6</v>
      </c>
      <c r="E45" s="52">
        <v>3.4</v>
      </c>
      <c r="F45" s="52">
        <v>3.2</v>
      </c>
      <c r="G45" s="8"/>
    </row>
    <row r="46" spans="1:7" x14ac:dyDescent="0.25">
      <c r="A46" s="39" t="s">
        <v>35</v>
      </c>
      <c r="B46" s="6"/>
      <c r="C46" s="51">
        <v>3</v>
      </c>
      <c r="D46" s="46">
        <v>2.7</v>
      </c>
      <c r="E46" s="52">
        <v>2.5499999999999998</v>
      </c>
      <c r="F46" s="52">
        <v>2.4000000000000004</v>
      </c>
      <c r="G46" s="8"/>
    </row>
    <row r="47" spans="1:7" x14ac:dyDescent="0.25">
      <c r="A47" s="39" t="s">
        <v>36</v>
      </c>
      <c r="B47" s="6"/>
      <c r="C47" s="51">
        <v>4</v>
      </c>
      <c r="D47" s="46">
        <v>3.6</v>
      </c>
      <c r="E47" s="52">
        <v>3.4</v>
      </c>
      <c r="F47" s="52">
        <v>3.2</v>
      </c>
      <c r="G47" s="8"/>
    </row>
    <row r="48" spans="1:7" x14ac:dyDescent="0.25">
      <c r="A48" s="39" t="s">
        <v>37</v>
      </c>
      <c r="B48" s="6"/>
      <c r="C48" s="51">
        <v>10.75</v>
      </c>
      <c r="D48" s="46">
        <v>9.6750000000000007</v>
      </c>
      <c r="E48" s="52">
        <v>9.1374999999999993</v>
      </c>
      <c r="F48" s="52">
        <v>8.6</v>
      </c>
      <c r="G48" s="8"/>
    </row>
    <row r="49" spans="1:7" x14ac:dyDescent="0.25">
      <c r="A49" s="39" t="s">
        <v>38</v>
      </c>
      <c r="B49" s="6"/>
      <c r="C49" s="51">
        <v>2.5499999999999998</v>
      </c>
      <c r="D49" s="46">
        <v>2.2949999999999999</v>
      </c>
      <c r="E49" s="52">
        <v>2.1675</v>
      </c>
      <c r="F49" s="52">
        <v>2.04</v>
      </c>
      <c r="G49" s="8"/>
    </row>
    <row r="50" spans="1:7" x14ac:dyDescent="0.25">
      <c r="A50" s="39" t="s">
        <v>39</v>
      </c>
      <c r="B50" s="6"/>
      <c r="C50" s="51">
        <v>5.1499999999999995</v>
      </c>
      <c r="D50" s="46">
        <v>4.6349999999999998</v>
      </c>
      <c r="E50" s="52">
        <v>4.3774999999999995</v>
      </c>
      <c r="F50" s="52">
        <v>4.12</v>
      </c>
      <c r="G50" s="8"/>
    </row>
    <row r="51" spans="1:7" x14ac:dyDescent="0.25">
      <c r="D51" s="54"/>
      <c r="E51" s="55"/>
      <c r="F51" s="54"/>
      <c r="G51" s="8"/>
    </row>
    <row r="52" spans="1:7" x14ac:dyDescent="0.25">
      <c r="D52" s="54"/>
      <c r="E52" s="55"/>
      <c r="F52" s="54"/>
    </row>
    <row r="53" spans="1:7" x14ac:dyDescent="0.25">
      <c r="D53" s="54"/>
      <c r="E53" s="55"/>
      <c r="F53" s="54"/>
    </row>
    <row r="54" spans="1:7" x14ac:dyDescent="0.25">
      <c r="E54" s="55"/>
    </row>
    <row r="55" spans="1:7" x14ac:dyDescent="0.25">
      <c r="E55" s="55"/>
    </row>
    <row r="56" spans="1:7" x14ac:dyDescent="0.25">
      <c r="E56" s="55"/>
    </row>
    <row r="57" spans="1:7" x14ac:dyDescent="0.25">
      <c r="E57" s="55"/>
    </row>
    <row r="58" spans="1:7" x14ac:dyDescent="0.25">
      <c r="E58" s="55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F193-389C-46B6-ADF4-E4846E4301B2}">
  <dimension ref="A8:M58"/>
  <sheetViews>
    <sheetView topLeftCell="A29" workbookViewId="0">
      <selection activeCell="K52" sqref="K52"/>
    </sheetView>
  </sheetViews>
  <sheetFormatPr defaultRowHeight="15" x14ac:dyDescent="0.25"/>
  <cols>
    <col min="1" max="1" width="18.5703125" style="36" customWidth="1"/>
    <col min="2" max="2" width="4.85546875" customWidth="1"/>
    <col min="3" max="4" width="16" style="17" customWidth="1"/>
    <col min="5" max="5" width="15" style="17" customWidth="1"/>
    <col min="6" max="8" width="13.5703125" customWidth="1"/>
  </cols>
  <sheetData>
    <row r="8" spans="1:12" ht="45" x14ac:dyDescent="0.25">
      <c r="A8" s="41"/>
      <c r="B8" s="10"/>
      <c r="C8" s="17" t="s">
        <v>50</v>
      </c>
      <c r="D8" s="17" t="s">
        <v>51</v>
      </c>
      <c r="E8" s="17" t="s">
        <v>40</v>
      </c>
      <c r="F8" s="14" t="s">
        <v>47</v>
      </c>
      <c r="G8" s="15" t="s">
        <v>48</v>
      </c>
      <c r="H8" s="15" t="s">
        <v>49</v>
      </c>
    </row>
    <row r="9" spans="1:12" x14ac:dyDescent="0.25">
      <c r="A9" s="38" t="s">
        <v>4</v>
      </c>
      <c r="B9" s="1"/>
      <c r="F9" s="22"/>
      <c r="G9" s="23"/>
      <c r="H9" s="23"/>
    </row>
    <row r="10" spans="1:12" x14ac:dyDescent="0.25">
      <c r="A10" s="37"/>
      <c r="B10" s="1"/>
      <c r="F10" s="3"/>
      <c r="G10" s="10"/>
      <c r="H10" s="10"/>
    </row>
    <row r="11" spans="1:12" x14ac:dyDescent="0.25">
      <c r="A11" s="39" t="s">
        <v>5</v>
      </c>
      <c r="B11" s="1"/>
      <c r="C11" s="20">
        <v>11.45</v>
      </c>
      <c r="D11" s="20">
        <f>1</f>
        <v>1</v>
      </c>
      <c r="E11" s="20">
        <f>C11+D11</f>
        <v>12.45</v>
      </c>
      <c r="F11" s="17">
        <f>0.9*E11</f>
        <v>11.205</v>
      </c>
      <c r="G11" s="18">
        <f>0.85*E11</f>
        <v>10.5825</v>
      </c>
      <c r="H11" s="18">
        <f>0.8*E11</f>
        <v>9.9600000000000009</v>
      </c>
      <c r="I11" s="8"/>
      <c r="J11">
        <f>F11/E11</f>
        <v>0.9</v>
      </c>
      <c r="K11">
        <f>G11/E11</f>
        <v>0.85</v>
      </c>
      <c r="L11">
        <f>H11/E11</f>
        <v>0.80000000000000016</v>
      </c>
    </row>
    <row r="12" spans="1:12" x14ac:dyDescent="0.25">
      <c r="A12" s="39" t="s">
        <v>6</v>
      </c>
      <c r="B12" s="1"/>
      <c r="C12" s="20">
        <v>13.2</v>
      </c>
      <c r="D12" s="20">
        <f>1</f>
        <v>1</v>
      </c>
      <c r="E12" s="20">
        <f t="shared" ref="E12:E25" si="0">C12+D12</f>
        <v>14.2</v>
      </c>
      <c r="F12" s="17">
        <f t="shared" ref="F12:F25" si="1">0.9*E12</f>
        <v>12.78</v>
      </c>
      <c r="G12" s="18">
        <f t="shared" ref="G12:G25" si="2">0.85*E12</f>
        <v>12.069999999999999</v>
      </c>
      <c r="H12" s="18">
        <f t="shared" ref="H12:H25" si="3">0.8*E12</f>
        <v>11.36</v>
      </c>
      <c r="I12" s="8"/>
      <c r="J12">
        <f t="shared" ref="J12:J25" si="4">F12/E12</f>
        <v>0.9</v>
      </c>
      <c r="K12">
        <f t="shared" ref="K12:K25" si="5">G12/E12</f>
        <v>0.85</v>
      </c>
      <c r="L12">
        <f t="shared" ref="L12:L25" si="6">H12/E12</f>
        <v>0.8</v>
      </c>
    </row>
    <row r="13" spans="1:12" x14ac:dyDescent="0.25">
      <c r="A13" s="39" t="s">
        <v>7</v>
      </c>
      <c r="B13" s="1"/>
      <c r="C13" s="20">
        <v>24.65</v>
      </c>
      <c r="D13" s="42">
        <v>2</v>
      </c>
      <c r="E13" s="42">
        <f t="shared" si="0"/>
        <v>26.65</v>
      </c>
      <c r="F13" s="17">
        <f t="shared" si="1"/>
        <v>23.984999999999999</v>
      </c>
      <c r="G13" s="18">
        <f t="shared" si="2"/>
        <v>22.6525</v>
      </c>
      <c r="H13" s="18">
        <f t="shared" si="3"/>
        <v>21.32</v>
      </c>
      <c r="I13" s="8"/>
      <c r="J13">
        <f t="shared" si="4"/>
        <v>0.9</v>
      </c>
      <c r="K13">
        <f t="shared" si="5"/>
        <v>0.85000000000000009</v>
      </c>
      <c r="L13">
        <f t="shared" si="6"/>
        <v>0.8</v>
      </c>
    </row>
    <row r="14" spans="1:12" x14ac:dyDescent="0.25">
      <c r="A14" s="39" t="s">
        <v>8</v>
      </c>
      <c r="B14" s="1"/>
      <c r="C14" s="20">
        <v>11.2</v>
      </c>
      <c r="D14" s="20">
        <f>1</f>
        <v>1</v>
      </c>
      <c r="E14" s="20">
        <f t="shared" si="0"/>
        <v>12.2</v>
      </c>
      <c r="F14" s="17">
        <f t="shared" si="1"/>
        <v>10.98</v>
      </c>
      <c r="G14" s="18">
        <f t="shared" si="2"/>
        <v>10.37</v>
      </c>
      <c r="H14" s="18">
        <f t="shared" si="3"/>
        <v>9.76</v>
      </c>
      <c r="I14" s="8"/>
      <c r="J14">
        <f t="shared" si="4"/>
        <v>0.90000000000000013</v>
      </c>
      <c r="K14">
        <f t="shared" si="5"/>
        <v>0.85</v>
      </c>
      <c r="L14">
        <f t="shared" si="6"/>
        <v>0.8</v>
      </c>
    </row>
    <row r="15" spans="1:12" x14ac:dyDescent="0.25">
      <c r="A15" s="39" t="s">
        <v>9</v>
      </c>
      <c r="B15" s="4" t="s">
        <v>10</v>
      </c>
      <c r="C15" s="20">
        <v>12.5</v>
      </c>
      <c r="D15" s="20">
        <f>1</f>
        <v>1</v>
      </c>
      <c r="E15" s="20">
        <f t="shared" si="0"/>
        <v>13.5</v>
      </c>
      <c r="F15" s="17">
        <f t="shared" si="1"/>
        <v>12.15</v>
      </c>
      <c r="G15" s="18">
        <f t="shared" si="2"/>
        <v>11.475</v>
      </c>
      <c r="H15" s="18">
        <f t="shared" si="3"/>
        <v>10.8</v>
      </c>
      <c r="I15" s="8"/>
      <c r="J15">
        <f t="shared" si="4"/>
        <v>0.9</v>
      </c>
      <c r="K15">
        <f t="shared" si="5"/>
        <v>0.85</v>
      </c>
      <c r="L15">
        <f t="shared" si="6"/>
        <v>0.8</v>
      </c>
    </row>
    <row r="16" spans="1:12" x14ac:dyDescent="0.25">
      <c r="A16" s="39" t="s">
        <v>11</v>
      </c>
      <c r="B16" s="1"/>
      <c r="C16" s="20">
        <v>9.85</v>
      </c>
      <c r="D16" s="20">
        <f>1</f>
        <v>1</v>
      </c>
      <c r="E16" s="20">
        <f t="shared" si="0"/>
        <v>10.85</v>
      </c>
      <c r="F16" s="17">
        <f t="shared" si="1"/>
        <v>9.7650000000000006</v>
      </c>
      <c r="G16" s="18">
        <f t="shared" si="2"/>
        <v>9.2225000000000001</v>
      </c>
      <c r="H16" s="18">
        <f t="shared" si="3"/>
        <v>8.68</v>
      </c>
      <c r="I16" s="8"/>
      <c r="J16">
        <f t="shared" si="4"/>
        <v>0.90000000000000013</v>
      </c>
      <c r="K16">
        <f t="shared" si="5"/>
        <v>0.85000000000000009</v>
      </c>
      <c r="L16">
        <f t="shared" si="6"/>
        <v>0.8</v>
      </c>
    </row>
    <row r="17" spans="1:12" x14ac:dyDescent="0.25">
      <c r="A17" s="39" t="s">
        <v>12</v>
      </c>
      <c r="B17" s="6"/>
      <c r="C17" s="20">
        <v>5.95</v>
      </c>
      <c r="D17" s="42">
        <f>6.5-5.95</f>
        <v>0.54999999999999982</v>
      </c>
      <c r="E17" s="42">
        <v>6.5</v>
      </c>
      <c r="F17" s="17">
        <f t="shared" si="1"/>
        <v>5.8500000000000005</v>
      </c>
      <c r="G17" s="18">
        <f t="shared" si="2"/>
        <v>5.5249999999999995</v>
      </c>
      <c r="H17" s="18">
        <f t="shared" si="3"/>
        <v>5.2</v>
      </c>
      <c r="I17" s="8"/>
      <c r="J17">
        <f t="shared" si="4"/>
        <v>0.90000000000000013</v>
      </c>
      <c r="K17">
        <f t="shared" si="5"/>
        <v>0.84999999999999987</v>
      </c>
      <c r="L17">
        <f t="shared" si="6"/>
        <v>0.8</v>
      </c>
    </row>
    <row r="18" spans="1:12" x14ac:dyDescent="0.25">
      <c r="A18" s="39" t="s">
        <v>13</v>
      </c>
      <c r="B18" s="1"/>
      <c r="C18" s="20">
        <v>10.25</v>
      </c>
      <c r="D18" s="20">
        <f>1</f>
        <v>1</v>
      </c>
      <c r="E18" s="20">
        <f t="shared" si="0"/>
        <v>11.25</v>
      </c>
      <c r="F18" s="17">
        <f t="shared" si="1"/>
        <v>10.125</v>
      </c>
      <c r="G18" s="18">
        <f t="shared" si="2"/>
        <v>9.5625</v>
      </c>
      <c r="H18" s="18">
        <f t="shared" si="3"/>
        <v>9</v>
      </c>
      <c r="I18" s="8"/>
      <c r="J18">
        <f t="shared" si="4"/>
        <v>0.9</v>
      </c>
      <c r="K18">
        <f t="shared" si="5"/>
        <v>0.85</v>
      </c>
      <c r="L18">
        <f t="shared" si="6"/>
        <v>0.8</v>
      </c>
    </row>
    <row r="19" spans="1:12" x14ac:dyDescent="0.25">
      <c r="A19" s="39" t="s">
        <v>14</v>
      </c>
      <c r="B19" s="1"/>
      <c r="C19" s="20">
        <v>10</v>
      </c>
      <c r="D19" s="20">
        <f>1</f>
        <v>1</v>
      </c>
      <c r="E19" s="20">
        <f t="shared" si="0"/>
        <v>11</v>
      </c>
      <c r="F19" s="17">
        <f t="shared" si="1"/>
        <v>9.9</v>
      </c>
      <c r="G19" s="18">
        <f t="shared" si="2"/>
        <v>9.35</v>
      </c>
      <c r="H19" s="18">
        <f t="shared" si="3"/>
        <v>8.8000000000000007</v>
      </c>
      <c r="I19" s="8"/>
      <c r="J19">
        <f t="shared" si="4"/>
        <v>0.9</v>
      </c>
      <c r="K19">
        <f t="shared" si="5"/>
        <v>0.85</v>
      </c>
      <c r="L19">
        <f t="shared" si="6"/>
        <v>0.8</v>
      </c>
    </row>
    <row r="20" spans="1:12" x14ac:dyDescent="0.25">
      <c r="A20" s="39" t="s">
        <v>15</v>
      </c>
      <c r="B20" s="4" t="s">
        <v>10</v>
      </c>
      <c r="C20" s="20">
        <v>15.5</v>
      </c>
      <c r="D20" s="20">
        <f>1</f>
        <v>1</v>
      </c>
      <c r="E20" s="20">
        <f t="shared" si="0"/>
        <v>16.5</v>
      </c>
      <c r="F20" s="17">
        <f t="shared" si="1"/>
        <v>14.85</v>
      </c>
      <c r="G20" s="18">
        <f t="shared" si="2"/>
        <v>14.025</v>
      </c>
      <c r="H20" s="18">
        <f t="shared" si="3"/>
        <v>13.200000000000001</v>
      </c>
      <c r="I20" s="8"/>
      <c r="J20">
        <f t="shared" si="4"/>
        <v>0.9</v>
      </c>
      <c r="K20">
        <f t="shared" si="5"/>
        <v>0.85</v>
      </c>
      <c r="L20">
        <f t="shared" si="6"/>
        <v>0.8</v>
      </c>
    </row>
    <row r="21" spans="1:12" x14ac:dyDescent="0.25">
      <c r="A21" s="39" t="s">
        <v>16</v>
      </c>
      <c r="B21" s="4" t="s">
        <v>10</v>
      </c>
      <c r="C21" s="20">
        <v>23.25</v>
      </c>
      <c r="D21" s="20">
        <f>1</f>
        <v>1</v>
      </c>
      <c r="E21" s="20">
        <f t="shared" si="0"/>
        <v>24.25</v>
      </c>
      <c r="F21" s="17">
        <f t="shared" si="1"/>
        <v>21.824999999999999</v>
      </c>
      <c r="G21" s="18">
        <f t="shared" si="2"/>
        <v>20.612500000000001</v>
      </c>
      <c r="H21" s="18">
        <f t="shared" si="3"/>
        <v>19.400000000000002</v>
      </c>
      <c r="I21" s="8"/>
      <c r="J21">
        <f t="shared" si="4"/>
        <v>0.9</v>
      </c>
      <c r="K21">
        <f t="shared" si="5"/>
        <v>0.85</v>
      </c>
      <c r="L21">
        <f t="shared" si="6"/>
        <v>0.8</v>
      </c>
    </row>
    <row r="22" spans="1:12" x14ac:dyDescent="0.25">
      <c r="A22" s="39" t="s">
        <v>17</v>
      </c>
      <c r="B22" s="4" t="s">
        <v>10</v>
      </c>
      <c r="C22" s="20">
        <v>20</v>
      </c>
      <c r="D22" s="20">
        <f>1</f>
        <v>1</v>
      </c>
      <c r="E22" s="20">
        <f t="shared" si="0"/>
        <v>21</v>
      </c>
      <c r="F22" s="17">
        <f t="shared" si="1"/>
        <v>18.900000000000002</v>
      </c>
      <c r="G22" s="18">
        <f t="shared" si="2"/>
        <v>17.849999999999998</v>
      </c>
      <c r="H22" s="18">
        <f t="shared" si="3"/>
        <v>16.8</v>
      </c>
      <c r="I22" s="8"/>
      <c r="J22">
        <f t="shared" si="4"/>
        <v>0.90000000000000013</v>
      </c>
      <c r="K22">
        <f t="shared" si="5"/>
        <v>0.84999999999999987</v>
      </c>
      <c r="L22">
        <f t="shared" si="6"/>
        <v>0.8</v>
      </c>
    </row>
    <row r="23" spans="1:12" x14ac:dyDescent="0.25">
      <c r="A23" s="39" t="s">
        <v>18</v>
      </c>
      <c r="B23" s="4" t="s">
        <v>10</v>
      </c>
      <c r="C23" s="20">
        <v>20</v>
      </c>
      <c r="D23" s="20">
        <f>1</f>
        <v>1</v>
      </c>
      <c r="E23" s="20">
        <f t="shared" si="0"/>
        <v>21</v>
      </c>
      <c r="F23" s="17">
        <f t="shared" si="1"/>
        <v>18.900000000000002</v>
      </c>
      <c r="G23" s="18">
        <f t="shared" si="2"/>
        <v>17.849999999999998</v>
      </c>
      <c r="H23" s="18">
        <f t="shared" si="3"/>
        <v>16.8</v>
      </c>
      <c r="I23" s="8"/>
      <c r="J23">
        <f t="shared" si="4"/>
        <v>0.90000000000000013</v>
      </c>
      <c r="K23">
        <f t="shared" si="5"/>
        <v>0.84999999999999987</v>
      </c>
      <c r="L23">
        <f t="shared" si="6"/>
        <v>0.8</v>
      </c>
    </row>
    <row r="24" spans="1:12" x14ac:dyDescent="0.25">
      <c r="A24" s="39" t="s">
        <v>19</v>
      </c>
      <c r="B24" s="4" t="s">
        <v>10</v>
      </c>
      <c r="C24" s="20">
        <v>17.95</v>
      </c>
      <c r="D24" s="20">
        <f>1</f>
        <v>1</v>
      </c>
      <c r="E24" s="20">
        <f t="shared" si="0"/>
        <v>18.95</v>
      </c>
      <c r="F24" s="17">
        <f t="shared" si="1"/>
        <v>17.055</v>
      </c>
      <c r="G24" s="18">
        <f t="shared" si="2"/>
        <v>16.107499999999998</v>
      </c>
      <c r="H24" s="18">
        <f t="shared" si="3"/>
        <v>15.16</v>
      </c>
      <c r="I24" s="8"/>
      <c r="J24">
        <f t="shared" si="4"/>
        <v>0.9</v>
      </c>
      <c r="K24">
        <f t="shared" si="5"/>
        <v>0.85</v>
      </c>
      <c r="L24">
        <f t="shared" si="6"/>
        <v>0.8</v>
      </c>
    </row>
    <row r="25" spans="1:12" x14ac:dyDescent="0.25">
      <c r="A25" s="39" t="s">
        <v>20</v>
      </c>
      <c r="B25" s="4" t="s">
        <v>10</v>
      </c>
      <c r="C25" s="20">
        <v>23.45</v>
      </c>
      <c r="D25" s="20">
        <f>1</f>
        <v>1</v>
      </c>
      <c r="E25" s="20">
        <f t="shared" si="0"/>
        <v>24.45</v>
      </c>
      <c r="F25" s="17">
        <f t="shared" si="1"/>
        <v>22.004999999999999</v>
      </c>
      <c r="G25" s="18">
        <f t="shared" si="2"/>
        <v>20.782499999999999</v>
      </c>
      <c r="H25" s="18">
        <f t="shared" si="3"/>
        <v>19.560000000000002</v>
      </c>
      <c r="I25" s="8"/>
      <c r="J25">
        <f t="shared" si="4"/>
        <v>0.9</v>
      </c>
      <c r="K25">
        <f t="shared" si="5"/>
        <v>0.85</v>
      </c>
      <c r="L25">
        <f t="shared" si="6"/>
        <v>0.80000000000000016</v>
      </c>
    </row>
    <row r="26" spans="1:12" x14ac:dyDescent="0.25">
      <c r="A26" s="37"/>
      <c r="B26" s="1"/>
      <c r="F26" s="17"/>
      <c r="G26" s="18"/>
      <c r="H26" s="18"/>
      <c r="I26" s="8"/>
    </row>
    <row r="27" spans="1:12" ht="25.5" x14ac:dyDescent="0.25">
      <c r="A27" s="40" t="s">
        <v>21</v>
      </c>
      <c r="B27" s="1"/>
      <c r="F27" s="17"/>
      <c r="G27" s="16"/>
      <c r="H27" s="16"/>
      <c r="I27" s="8"/>
    </row>
    <row r="28" spans="1:12" ht="25.5" x14ac:dyDescent="0.25">
      <c r="A28" s="39" t="s">
        <v>22</v>
      </c>
      <c r="B28" s="1"/>
      <c r="C28" s="20">
        <v>21</v>
      </c>
      <c r="D28" s="20"/>
      <c r="E28" s="20">
        <v>21</v>
      </c>
      <c r="F28" s="17">
        <f t="shared" ref="F28:F30" si="7">0.9*E28</f>
        <v>18.900000000000002</v>
      </c>
      <c r="G28" s="18">
        <f t="shared" ref="G28:G30" si="8">0.85*E28</f>
        <v>17.849999999999998</v>
      </c>
      <c r="H28" s="18">
        <v>16.8</v>
      </c>
      <c r="I28" s="8"/>
    </row>
    <row r="29" spans="1:12" ht="25.5" x14ac:dyDescent="0.25">
      <c r="A29" s="39" t="s">
        <v>23</v>
      </c>
      <c r="B29" s="1"/>
      <c r="C29" s="20">
        <v>32</v>
      </c>
      <c r="D29" s="20"/>
      <c r="E29" s="20">
        <v>32</v>
      </c>
      <c r="F29" s="17">
        <f t="shared" si="7"/>
        <v>28.8</v>
      </c>
      <c r="G29" s="18">
        <f t="shared" si="8"/>
        <v>27.2</v>
      </c>
      <c r="H29" s="18">
        <v>25.6</v>
      </c>
      <c r="I29" s="8"/>
    </row>
    <row r="30" spans="1:12" x14ac:dyDescent="0.25">
      <c r="A30" s="39" t="s">
        <v>24</v>
      </c>
      <c r="B30" s="1"/>
      <c r="C30" s="20">
        <v>42</v>
      </c>
      <c r="D30" s="20"/>
      <c r="E30" s="20">
        <v>42</v>
      </c>
      <c r="F30" s="17">
        <f t="shared" si="7"/>
        <v>37.800000000000004</v>
      </c>
      <c r="G30" s="18">
        <f t="shared" si="8"/>
        <v>35.699999999999996</v>
      </c>
      <c r="H30" s="18">
        <v>33.6</v>
      </c>
      <c r="I30" s="8"/>
    </row>
    <row r="31" spans="1:12" x14ac:dyDescent="0.25">
      <c r="A31" s="37"/>
      <c r="B31" s="1"/>
      <c r="F31" s="17"/>
      <c r="G31" s="16"/>
      <c r="H31" s="16"/>
      <c r="I31" s="8"/>
    </row>
    <row r="32" spans="1:12" x14ac:dyDescent="0.25">
      <c r="A32" s="40" t="s">
        <v>25</v>
      </c>
      <c r="B32" s="1"/>
      <c r="F32" s="17"/>
      <c r="G32" s="16"/>
      <c r="H32" s="16"/>
      <c r="I32" s="8"/>
    </row>
    <row r="33" spans="1:9" x14ac:dyDescent="0.25">
      <c r="A33" s="39" t="s">
        <v>26</v>
      </c>
      <c r="B33" s="1"/>
      <c r="C33" s="20">
        <v>24</v>
      </c>
      <c r="D33" s="20"/>
      <c r="E33" s="20">
        <v>24</v>
      </c>
      <c r="F33" s="17">
        <f t="shared" ref="F33:F40" si="9">0.9*E33</f>
        <v>21.6</v>
      </c>
      <c r="G33" s="18">
        <f t="shared" ref="G33:G40" si="10">0.85*E33</f>
        <v>20.399999999999999</v>
      </c>
      <c r="H33" s="18">
        <v>19.200000000000003</v>
      </c>
      <c r="I33" s="8"/>
    </row>
    <row r="34" spans="1:9" x14ac:dyDescent="0.25">
      <c r="A34" s="39" t="s">
        <v>27</v>
      </c>
      <c r="B34" s="1"/>
      <c r="C34" s="20">
        <v>35</v>
      </c>
      <c r="D34" s="20"/>
      <c r="E34" s="20">
        <v>35</v>
      </c>
      <c r="F34" s="17">
        <f t="shared" si="9"/>
        <v>31.5</v>
      </c>
      <c r="G34" s="18">
        <f t="shared" si="10"/>
        <v>29.75</v>
      </c>
      <c r="H34" s="18">
        <v>28</v>
      </c>
      <c r="I34" s="8"/>
    </row>
    <row r="35" spans="1:9" x14ac:dyDescent="0.25">
      <c r="A35" s="39" t="s">
        <v>24</v>
      </c>
      <c r="B35" s="1"/>
      <c r="C35" s="20">
        <v>45</v>
      </c>
      <c r="D35" s="20"/>
      <c r="E35" s="20">
        <v>45</v>
      </c>
      <c r="F35" s="17">
        <f t="shared" si="9"/>
        <v>40.5</v>
      </c>
      <c r="G35" s="18">
        <f t="shared" si="10"/>
        <v>38.25</v>
      </c>
      <c r="H35" s="18">
        <v>36</v>
      </c>
      <c r="I35" s="8"/>
    </row>
    <row r="36" spans="1:9" x14ac:dyDescent="0.25">
      <c r="A36" s="37"/>
      <c r="B36" s="1"/>
      <c r="F36" s="17">
        <f t="shared" si="9"/>
        <v>0</v>
      </c>
      <c r="G36" s="18">
        <f t="shared" si="10"/>
        <v>0</v>
      </c>
      <c r="H36" s="18"/>
      <c r="I36" s="8"/>
    </row>
    <row r="37" spans="1:9" x14ac:dyDescent="0.25">
      <c r="A37" s="39" t="s">
        <v>28</v>
      </c>
      <c r="B37" s="1"/>
      <c r="C37" s="20">
        <v>6.4</v>
      </c>
      <c r="D37" s="20"/>
      <c r="E37" s="20">
        <v>6.4</v>
      </c>
      <c r="F37" s="17">
        <f t="shared" si="9"/>
        <v>5.7600000000000007</v>
      </c>
      <c r="G37" s="18">
        <f t="shared" si="10"/>
        <v>5.44</v>
      </c>
      <c r="H37" s="18">
        <v>5.120000000000001</v>
      </c>
      <c r="I37" s="8"/>
    </row>
    <row r="38" spans="1:9" x14ac:dyDescent="0.25">
      <c r="A38" s="39" t="s">
        <v>29</v>
      </c>
      <c r="B38" s="1"/>
      <c r="C38" s="20">
        <v>5.5</v>
      </c>
      <c r="D38" s="20"/>
      <c r="E38" s="20">
        <v>5.5</v>
      </c>
      <c r="F38" s="17">
        <f t="shared" si="9"/>
        <v>4.95</v>
      </c>
      <c r="G38" s="18">
        <f t="shared" si="10"/>
        <v>4.6749999999999998</v>
      </c>
      <c r="H38" s="18">
        <v>4.4000000000000004</v>
      </c>
      <c r="I38" s="8"/>
    </row>
    <row r="39" spans="1:9" ht="25.5" x14ac:dyDescent="0.25">
      <c r="A39" s="39" t="s">
        <v>30</v>
      </c>
      <c r="B39" s="1"/>
      <c r="C39" s="20">
        <v>8</v>
      </c>
      <c r="D39" s="20"/>
      <c r="E39" s="20">
        <v>8</v>
      </c>
      <c r="F39" s="17">
        <f t="shared" si="9"/>
        <v>7.2</v>
      </c>
      <c r="G39" s="18">
        <f t="shared" si="10"/>
        <v>6.8</v>
      </c>
      <c r="H39" s="18">
        <v>6.4</v>
      </c>
      <c r="I39" s="8"/>
    </row>
    <row r="40" spans="1:9" ht="25.5" x14ac:dyDescent="0.25">
      <c r="A40" s="39" t="s">
        <v>31</v>
      </c>
      <c r="B40" s="1"/>
      <c r="C40" s="20">
        <v>7.5</v>
      </c>
      <c r="D40" s="20"/>
      <c r="E40" s="20">
        <v>7.5</v>
      </c>
      <c r="F40" s="17">
        <f t="shared" si="9"/>
        <v>6.75</v>
      </c>
      <c r="G40" s="18">
        <f t="shared" si="10"/>
        <v>6.375</v>
      </c>
      <c r="H40" s="18">
        <v>6</v>
      </c>
      <c r="I40" s="8"/>
    </row>
    <row r="41" spans="1:9" x14ac:dyDescent="0.25">
      <c r="A41" s="37"/>
      <c r="B41" s="1"/>
      <c r="F41" s="17"/>
      <c r="G41" s="16"/>
      <c r="H41" s="16"/>
      <c r="I41" s="8"/>
    </row>
    <row r="42" spans="1:9" x14ac:dyDescent="0.25">
      <c r="A42" s="38" t="s">
        <v>32</v>
      </c>
      <c r="B42" s="6"/>
      <c r="F42" s="17"/>
      <c r="G42" s="16"/>
      <c r="H42" s="16"/>
      <c r="I42" s="8"/>
    </row>
    <row r="43" spans="1:9" x14ac:dyDescent="0.25">
      <c r="A43" s="37"/>
      <c r="B43" s="6"/>
      <c r="F43" s="17"/>
      <c r="G43" s="16"/>
      <c r="H43" s="16"/>
      <c r="I43" s="8"/>
    </row>
    <row r="44" spans="1:9" x14ac:dyDescent="0.25">
      <c r="A44" s="39" t="s">
        <v>33</v>
      </c>
      <c r="B44" s="6"/>
      <c r="C44" s="20">
        <v>5.8999999999999995</v>
      </c>
      <c r="D44" s="20"/>
      <c r="E44" s="20">
        <v>5.8999999999999995</v>
      </c>
      <c r="F44" s="17">
        <f t="shared" ref="F44:F50" si="11">0.9*E44</f>
        <v>5.31</v>
      </c>
      <c r="G44" s="18">
        <f t="shared" ref="G44:G50" si="12">0.85*E44</f>
        <v>5.0149999999999997</v>
      </c>
      <c r="H44" s="18">
        <v>4.72</v>
      </c>
      <c r="I44" s="8"/>
    </row>
    <row r="45" spans="1:9" x14ac:dyDescent="0.25">
      <c r="A45" s="39" t="s">
        <v>34</v>
      </c>
      <c r="B45" s="6"/>
      <c r="C45" s="20">
        <v>4</v>
      </c>
      <c r="D45" s="20"/>
      <c r="E45" s="20">
        <v>4</v>
      </c>
      <c r="F45" s="17">
        <f t="shared" si="11"/>
        <v>3.6</v>
      </c>
      <c r="G45" s="18">
        <f t="shared" si="12"/>
        <v>3.4</v>
      </c>
      <c r="H45" s="18">
        <v>3.2</v>
      </c>
      <c r="I45" s="8"/>
    </row>
    <row r="46" spans="1:9" x14ac:dyDescent="0.25">
      <c r="A46" s="39" t="s">
        <v>35</v>
      </c>
      <c r="B46" s="6"/>
      <c r="C46" s="20">
        <v>3</v>
      </c>
      <c r="D46" s="20"/>
      <c r="E46" s="20">
        <v>3</v>
      </c>
      <c r="F46" s="17">
        <f t="shared" si="11"/>
        <v>2.7</v>
      </c>
      <c r="G46" s="18">
        <f t="shared" si="12"/>
        <v>2.5499999999999998</v>
      </c>
      <c r="H46" s="18">
        <v>2.4000000000000004</v>
      </c>
      <c r="I46" s="8"/>
    </row>
    <row r="47" spans="1:9" x14ac:dyDescent="0.25">
      <c r="A47" s="39" t="s">
        <v>36</v>
      </c>
      <c r="B47" s="6"/>
      <c r="C47" s="20">
        <v>4</v>
      </c>
      <c r="D47" s="20"/>
      <c r="E47" s="20">
        <v>4</v>
      </c>
      <c r="F47" s="17">
        <f t="shared" si="11"/>
        <v>3.6</v>
      </c>
      <c r="G47" s="18">
        <f t="shared" si="12"/>
        <v>3.4</v>
      </c>
      <c r="H47" s="18">
        <v>3.2</v>
      </c>
      <c r="I47" s="8"/>
    </row>
    <row r="48" spans="1:9" x14ac:dyDescent="0.25">
      <c r="A48" s="39" t="s">
        <v>37</v>
      </c>
      <c r="B48" s="6"/>
      <c r="C48" s="20">
        <v>10.75</v>
      </c>
      <c r="D48" s="20"/>
      <c r="E48" s="20">
        <v>10.75</v>
      </c>
      <c r="F48" s="17">
        <f t="shared" si="11"/>
        <v>9.6750000000000007</v>
      </c>
      <c r="G48" s="18">
        <f t="shared" si="12"/>
        <v>9.1374999999999993</v>
      </c>
      <c r="H48" s="18">
        <v>8.6</v>
      </c>
      <c r="I48" s="8"/>
    </row>
    <row r="49" spans="1:13" x14ac:dyDescent="0.25">
      <c r="A49" s="39" t="s">
        <v>38</v>
      </c>
      <c r="B49" s="6"/>
      <c r="C49" s="20">
        <v>2.5499999999999998</v>
      </c>
      <c r="D49" s="20"/>
      <c r="E49" s="20">
        <v>2.5499999999999998</v>
      </c>
      <c r="F49" s="17">
        <f t="shared" si="11"/>
        <v>2.2949999999999999</v>
      </c>
      <c r="G49" s="18">
        <f t="shared" si="12"/>
        <v>2.1675</v>
      </c>
      <c r="H49" s="18">
        <v>2.04</v>
      </c>
      <c r="I49" s="8"/>
    </row>
    <row r="50" spans="1:13" x14ac:dyDescent="0.25">
      <c r="A50" s="39" t="s">
        <v>39</v>
      </c>
      <c r="B50" s="6"/>
      <c r="C50" s="20">
        <v>5.1499999999999995</v>
      </c>
      <c r="D50" s="20"/>
      <c r="E50" s="20">
        <v>5.1499999999999995</v>
      </c>
      <c r="F50" s="17">
        <f t="shared" si="11"/>
        <v>4.6349999999999998</v>
      </c>
      <c r="G50" s="18">
        <f t="shared" si="12"/>
        <v>4.3774999999999995</v>
      </c>
      <c r="H50" s="18">
        <v>4.12</v>
      </c>
      <c r="I50" s="8"/>
    </row>
    <row r="51" spans="1:13" x14ac:dyDescent="0.25">
      <c r="F51" s="8"/>
      <c r="G51" s="11"/>
      <c r="H51" s="8"/>
      <c r="I51" s="8"/>
    </row>
    <row r="52" spans="1:13" ht="15.75" thickBot="1" x14ac:dyDescent="0.3">
      <c r="E52" s="43">
        <f>SUM(E11:E51)</f>
        <v>506.49999999999994</v>
      </c>
      <c r="F52" s="44">
        <f>SUM(F11:F51)</f>
        <v>455.85000000000008</v>
      </c>
      <c r="G52" s="45">
        <f>SUM(G11:G51)</f>
        <v>430.52499999999992</v>
      </c>
      <c r="H52" s="44">
        <f>SUM(H11:H51)</f>
        <v>405.2</v>
      </c>
      <c r="I52" s="8">
        <f>SUM(E52:H52)</f>
        <v>1798.075</v>
      </c>
      <c r="K52" s="8">
        <f>E52*0.9</f>
        <v>455.84999999999997</v>
      </c>
      <c r="L52" s="8">
        <f>0.85*E52</f>
        <v>430.52499999999992</v>
      </c>
      <c r="M52" s="8">
        <f>0.8*E52</f>
        <v>405.2</v>
      </c>
    </row>
    <row r="53" spans="1:13" ht="15.75" thickTop="1" x14ac:dyDescent="0.25">
      <c r="F53" s="8"/>
      <c r="G53" s="11"/>
      <c r="H53" s="8"/>
    </row>
    <row r="54" spans="1:13" x14ac:dyDescent="0.25">
      <c r="G54" s="11"/>
    </row>
    <row r="55" spans="1:13" x14ac:dyDescent="0.25">
      <c r="G55" s="11"/>
    </row>
    <row r="56" spans="1:13" x14ac:dyDescent="0.25">
      <c r="G56" s="11"/>
    </row>
    <row r="57" spans="1:13" x14ac:dyDescent="0.25">
      <c r="G57" s="11"/>
    </row>
    <row r="58" spans="1:13" x14ac:dyDescent="0.25">
      <c r="G58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75400-FEB0-4D6A-A0E4-CE7584D2FFFE}">
  <sheetPr>
    <pageSetUpPr fitToPage="1"/>
  </sheetPr>
  <dimension ref="A8:H58"/>
  <sheetViews>
    <sheetView workbookViewId="0">
      <selection sqref="A1:XFD1048576"/>
    </sheetView>
  </sheetViews>
  <sheetFormatPr defaultRowHeight="15" x14ac:dyDescent="0.25"/>
  <cols>
    <col min="1" max="1" width="18.5703125" style="36" customWidth="1"/>
    <col min="2" max="2" width="4.85546875" customWidth="1"/>
    <col min="3" max="3" width="16" style="17" customWidth="1"/>
    <col min="5" max="5" width="9.42578125" bestFit="1" customWidth="1"/>
  </cols>
  <sheetData>
    <row r="8" spans="1:8" ht="90" x14ac:dyDescent="0.25">
      <c r="A8" s="41"/>
      <c r="B8" s="10"/>
      <c r="C8" s="17" t="s">
        <v>45</v>
      </c>
      <c r="D8" s="14" t="s">
        <v>0</v>
      </c>
      <c r="E8" s="15" t="s">
        <v>1</v>
      </c>
      <c r="F8" s="15" t="s">
        <v>2</v>
      </c>
      <c r="G8" s="14" t="s">
        <v>3</v>
      </c>
    </row>
    <row r="9" spans="1:8" x14ac:dyDescent="0.25">
      <c r="A9" s="38" t="s">
        <v>4</v>
      </c>
      <c r="B9" s="1"/>
      <c r="D9" s="22"/>
      <c r="E9" s="23"/>
      <c r="F9" s="23"/>
      <c r="G9" s="24"/>
    </row>
    <row r="10" spans="1:8" x14ac:dyDescent="0.25">
      <c r="A10" s="37"/>
      <c r="B10" s="1"/>
      <c r="D10" s="3"/>
      <c r="E10" s="10"/>
      <c r="F10" s="10"/>
      <c r="G10" s="16"/>
    </row>
    <row r="11" spans="1:8" x14ac:dyDescent="0.25">
      <c r="A11" s="39" t="s">
        <v>5</v>
      </c>
      <c r="B11" s="1"/>
      <c r="C11" s="20">
        <v>11.45</v>
      </c>
      <c r="D11" s="17">
        <v>10.305</v>
      </c>
      <c r="E11" s="18">
        <v>9.7324999999999999</v>
      </c>
      <c r="F11" s="18">
        <v>9.16</v>
      </c>
      <c r="G11" s="18">
        <v>8.5874999999999986</v>
      </c>
      <c r="H11" s="8"/>
    </row>
    <row r="12" spans="1:8" x14ac:dyDescent="0.25">
      <c r="A12" s="39" t="s">
        <v>6</v>
      </c>
      <c r="B12" s="1"/>
      <c r="C12" s="20">
        <v>13.2</v>
      </c>
      <c r="D12" s="17">
        <v>11.879999999999999</v>
      </c>
      <c r="E12" s="18">
        <v>11.219999999999999</v>
      </c>
      <c r="F12" s="18">
        <v>10.56</v>
      </c>
      <c r="G12" s="18">
        <v>9.8999999999999986</v>
      </c>
      <c r="H12" s="8"/>
    </row>
    <row r="13" spans="1:8" x14ac:dyDescent="0.25">
      <c r="A13" s="39" t="s">
        <v>7</v>
      </c>
      <c r="B13" s="1"/>
      <c r="C13" s="20">
        <v>24.65</v>
      </c>
      <c r="D13" s="17">
        <v>22.184999999999999</v>
      </c>
      <c r="E13" s="18">
        <v>20.952499999999997</v>
      </c>
      <c r="F13" s="18">
        <v>19.72</v>
      </c>
      <c r="G13" s="18">
        <v>18.487499999999997</v>
      </c>
      <c r="H13" s="8"/>
    </row>
    <row r="14" spans="1:8" x14ac:dyDescent="0.25">
      <c r="A14" s="39" t="s">
        <v>8</v>
      </c>
      <c r="B14" s="1"/>
      <c r="C14" s="20">
        <v>11.2</v>
      </c>
      <c r="D14" s="17">
        <v>10.08</v>
      </c>
      <c r="E14" s="18">
        <v>9.52</v>
      </c>
      <c r="F14" s="18">
        <v>8.9599999999999991</v>
      </c>
      <c r="G14" s="18">
        <v>8.3999999999999986</v>
      </c>
      <c r="H14" s="8"/>
    </row>
    <row r="15" spans="1:8" x14ac:dyDescent="0.25">
      <c r="A15" s="39" t="s">
        <v>9</v>
      </c>
      <c r="B15" s="4" t="s">
        <v>10</v>
      </c>
      <c r="C15" s="20">
        <v>12.5</v>
      </c>
      <c r="D15" s="17">
        <v>11.25</v>
      </c>
      <c r="E15" s="18">
        <v>10.625</v>
      </c>
      <c r="F15" s="18">
        <v>10</v>
      </c>
      <c r="G15" s="18">
        <v>9.375</v>
      </c>
      <c r="H15" s="8"/>
    </row>
    <row r="16" spans="1:8" x14ac:dyDescent="0.25">
      <c r="A16" s="39" t="s">
        <v>11</v>
      </c>
      <c r="B16" s="1"/>
      <c r="C16" s="20">
        <v>9.85</v>
      </c>
      <c r="D16" s="17">
        <v>8.8650000000000002</v>
      </c>
      <c r="E16" s="18">
        <v>8.3724999999999987</v>
      </c>
      <c r="F16" s="18">
        <v>7.88</v>
      </c>
      <c r="G16" s="18">
        <v>7.3874999999999993</v>
      </c>
      <c r="H16" s="8"/>
    </row>
    <row r="17" spans="1:8" x14ac:dyDescent="0.25">
      <c r="A17" s="39" t="s">
        <v>12</v>
      </c>
      <c r="B17" s="6"/>
      <c r="C17" s="20">
        <v>5.95</v>
      </c>
      <c r="D17" s="17">
        <v>5.3550000000000004</v>
      </c>
      <c r="E17" s="18">
        <v>5.0575000000000001</v>
      </c>
      <c r="F17" s="18">
        <v>4.7600000000000007</v>
      </c>
      <c r="G17" s="18">
        <v>4.4625000000000004</v>
      </c>
      <c r="H17" s="8"/>
    </row>
    <row r="18" spans="1:8" x14ac:dyDescent="0.25">
      <c r="A18" s="39" t="s">
        <v>13</v>
      </c>
      <c r="B18" s="1"/>
      <c r="C18" s="20">
        <v>10.25</v>
      </c>
      <c r="D18" s="17">
        <v>9.2249999999999996</v>
      </c>
      <c r="E18" s="18">
        <v>8.7125000000000004</v>
      </c>
      <c r="F18" s="18">
        <v>8.2000000000000011</v>
      </c>
      <c r="G18" s="18">
        <v>7.6875</v>
      </c>
      <c r="H18" s="8"/>
    </row>
    <row r="19" spans="1:8" x14ac:dyDescent="0.25">
      <c r="A19" s="39" t="s">
        <v>14</v>
      </c>
      <c r="B19" s="1"/>
      <c r="C19" s="20">
        <v>10</v>
      </c>
      <c r="D19" s="17">
        <v>9</v>
      </c>
      <c r="E19" s="18">
        <v>8.5</v>
      </c>
      <c r="F19" s="18">
        <v>8</v>
      </c>
      <c r="G19" s="18">
        <v>7.5</v>
      </c>
      <c r="H19" s="8"/>
    </row>
    <row r="20" spans="1:8" x14ac:dyDescent="0.25">
      <c r="A20" s="39" t="s">
        <v>15</v>
      </c>
      <c r="B20" s="4" t="s">
        <v>10</v>
      </c>
      <c r="C20" s="20">
        <v>15.5</v>
      </c>
      <c r="D20" s="17">
        <v>13.950000000000001</v>
      </c>
      <c r="E20" s="18">
        <v>13.174999999999999</v>
      </c>
      <c r="F20" s="18">
        <v>12.4</v>
      </c>
      <c r="G20" s="18">
        <v>11.625</v>
      </c>
      <c r="H20" s="8"/>
    </row>
    <row r="21" spans="1:8" x14ac:dyDescent="0.25">
      <c r="A21" s="39" t="s">
        <v>16</v>
      </c>
      <c r="B21" s="4" t="s">
        <v>10</v>
      </c>
      <c r="C21" s="20">
        <v>23.25</v>
      </c>
      <c r="D21" s="17">
        <v>20.925000000000001</v>
      </c>
      <c r="E21" s="18">
        <v>19.762499999999999</v>
      </c>
      <c r="F21" s="18">
        <v>18.600000000000001</v>
      </c>
      <c r="G21" s="18">
        <v>17.4375</v>
      </c>
      <c r="H21" s="8"/>
    </row>
    <row r="22" spans="1:8" x14ac:dyDescent="0.25">
      <c r="A22" s="39" t="s">
        <v>17</v>
      </c>
      <c r="B22" s="4" t="s">
        <v>10</v>
      </c>
      <c r="C22" s="20">
        <v>20</v>
      </c>
      <c r="D22" s="17">
        <v>18</v>
      </c>
      <c r="E22" s="18">
        <v>17</v>
      </c>
      <c r="F22" s="18">
        <v>16</v>
      </c>
      <c r="G22" s="18">
        <v>15</v>
      </c>
      <c r="H22" s="8"/>
    </row>
    <row r="23" spans="1:8" x14ac:dyDescent="0.25">
      <c r="A23" s="39" t="s">
        <v>18</v>
      </c>
      <c r="B23" s="4" t="s">
        <v>10</v>
      </c>
      <c r="C23" s="20">
        <v>20</v>
      </c>
      <c r="D23" s="17">
        <v>18</v>
      </c>
      <c r="E23" s="18">
        <v>17</v>
      </c>
      <c r="F23" s="18">
        <v>16</v>
      </c>
      <c r="G23" s="18">
        <v>15</v>
      </c>
      <c r="H23" s="8"/>
    </row>
    <row r="24" spans="1:8" x14ac:dyDescent="0.25">
      <c r="A24" s="39" t="s">
        <v>19</v>
      </c>
      <c r="B24" s="4" t="s">
        <v>10</v>
      </c>
      <c r="C24" s="20">
        <v>17.95</v>
      </c>
      <c r="D24" s="17">
        <v>16.155000000000001</v>
      </c>
      <c r="E24" s="18">
        <v>15.257499999999999</v>
      </c>
      <c r="F24" s="18">
        <v>14.36</v>
      </c>
      <c r="G24" s="18">
        <v>13.462499999999999</v>
      </c>
      <c r="H24" s="8"/>
    </row>
    <row r="25" spans="1:8" x14ac:dyDescent="0.25">
      <c r="A25" s="39" t="s">
        <v>20</v>
      </c>
      <c r="B25" s="4" t="s">
        <v>10</v>
      </c>
      <c r="C25" s="20">
        <v>23.45</v>
      </c>
      <c r="D25" s="17">
        <v>21.105</v>
      </c>
      <c r="E25" s="18">
        <v>19.932499999999997</v>
      </c>
      <c r="F25" s="18">
        <v>18.760000000000002</v>
      </c>
      <c r="G25" s="18">
        <v>17.587499999999999</v>
      </c>
      <c r="H25" s="8"/>
    </row>
    <row r="26" spans="1:8" x14ac:dyDescent="0.25">
      <c r="A26" s="37"/>
      <c r="B26" s="1"/>
      <c r="D26" s="17"/>
      <c r="E26" s="16"/>
      <c r="F26" s="16"/>
      <c r="G26" s="16"/>
      <c r="H26" s="8"/>
    </row>
    <row r="27" spans="1:8" ht="25.5" x14ac:dyDescent="0.25">
      <c r="A27" s="40" t="s">
        <v>21</v>
      </c>
      <c r="B27" s="1"/>
      <c r="D27" s="17"/>
      <c r="E27" s="16"/>
      <c r="F27" s="16"/>
      <c r="G27" s="16"/>
      <c r="H27" s="8"/>
    </row>
    <row r="28" spans="1:8" ht="25.5" x14ac:dyDescent="0.25">
      <c r="A28" s="39" t="s">
        <v>22</v>
      </c>
      <c r="B28" s="1"/>
      <c r="C28" s="20">
        <v>21</v>
      </c>
      <c r="D28" s="17">
        <v>18.900000000000002</v>
      </c>
      <c r="E28" s="18">
        <v>17.849999999999998</v>
      </c>
      <c r="F28" s="18">
        <v>16.8</v>
      </c>
      <c r="G28" s="18">
        <v>15.75</v>
      </c>
      <c r="H28" s="8"/>
    </row>
    <row r="29" spans="1:8" ht="25.5" x14ac:dyDescent="0.25">
      <c r="A29" s="39" t="s">
        <v>23</v>
      </c>
      <c r="B29" s="1"/>
      <c r="C29" s="20">
        <v>32</v>
      </c>
      <c r="D29" s="17">
        <v>28.8</v>
      </c>
      <c r="E29" s="18">
        <v>27.2</v>
      </c>
      <c r="F29" s="18">
        <v>25.6</v>
      </c>
      <c r="G29" s="18">
        <v>24</v>
      </c>
      <c r="H29" s="8"/>
    </row>
    <row r="30" spans="1:8" x14ac:dyDescent="0.25">
      <c r="A30" s="39" t="s">
        <v>24</v>
      </c>
      <c r="B30" s="1"/>
      <c r="C30" s="20">
        <v>42</v>
      </c>
      <c r="D30" s="17">
        <v>37.800000000000004</v>
      </c>
      <c r="E30" s="18">
        <v>35.699999999999996</v>
      </c>
      <c r="F30" s="18">
        <v>33.6</v>
      </c>
      <c r="G30" s="18">
        <v>31.5</v>
      </c>
      <c r="H30" s="8"/>
    </row>
    <row r="31" spans="1:8" x14ac:dyDescent="0.25">
      <c r="A31" s="37"/>
      <c r="B31" s="1"/>
      <c r="D31" s="17"/>
      <c r="E31" s="16"/>
      <c r="F31" s="16"/>
      <c r="G31" s="16"/>
      <c r="H31" s="8"/>
    </row>
    <row r="32" spans="1:8" x14ac:dyDescent="0.25">
      <c r="A32" s="40" t="s">
        <v>25</v>
      </c>
      <c r="B32" s="1"/>
      <c r="D32" s="17"/>
      <c r="E32" s="16"/>
      <c r="F32" s="16"/>
      <c r="G32" s="16"/>
      <c r="H32" s="8"/>
    </row>
    <row r="33" spans="1:8" x14ac:dyDescent="0.25">
      <c r="A33" s="39" t="s">
        <v>26</v>
      </c>
      <c r="B33" s="1"/>
      <c r="C33" s="20">
        <v>24</v>
      </c>
      <c r="D33" s="17">
        <v>21.6</v>
      </c>
      <c r="E33" s="18">
        <v>20.399999999999999</v>
      </c>
      <c r="F33" s="18">
        <v>19.200000000000003</v>
      </c>
      <c r="G33" s="18">
        <v>18</v>
      </c>
      <c r="H33" s="8"/>
    </row>
    <row r="34" spans="1:8" x14ac:dyDescent="0.25">
      <c r="A34" s="39" t="s">
        <v>27</v>
      </c>
      <c r="B34" s="1"/>
      <c r="C34" s="20">
        <v>35</v>
      </c>
      <c r="D34" s="17">
        <v>31.5</v>
      </c>
      <c r="E34" s="18">
        <v>29.75</v>
      </c>
      <c r="F34" s="18">
        <v>28</v>
      </c>
      <c r="G34" s="18">
        <v>26.25</v>
      </c>
      <c r="H34" s="8"/>
    </row>
    <row r="35" spans="1:8" x14ac:dyDescent="0.25">
      <c r="A35" s="39" t="s">
        <v>24</v>
      </c>
      <c r="B35" s="1"/>
      <c r="C35" s="20">
        <v>45</v>
      </c>
      <c r="D35" s="17">
        <v>40.5</v>
      </c>
      <c r="E35" s="18">
        <v>38.25</v>
      </c>
      <c r="F35" s="18">
        <v>36</v>
      </c>
      <c r="G35" s="18">
        <v>33.75</v>
      </c>
      <c r="H35" s="8"/>
    </row>
    <row r="36" spans="1:8" x14ac:dyDescent="0.25">
      <c r="A36" s="37"/>
      <c r="B36" s="1"/>
      <c r="D36" s="17"/>
      <c r="E36" s="18"/>
      <c r="F36" s="18"/>
      <c r="G36" s="18"/>
      <c r="H36" s="8"/>
    </row>
    <row r="37" spans="1:8" x14ac:dyDescent="0.25">
      <c r="A37" s="39" t="s">
        <v>28</v>
      </c>
      <c r="B37" s="1"/>
      <c r="C37" s="20">
        <v>6.4</v>
      </c>
      <c r="D37" s="17">
        <v>5.7600000000000007</v>
      </c>
      <c r="E37" s="18">
        <v>5.44</v>
      </c>
      <c r="F37" s="18">
        <v>5.120000000000001</v>
      </c>
      <c r="G37" s="18">
        <v>4.8000000000000007</v>
      </c>
      <c r="H37" s="8"/>
    </row>
    <row r="38" spans="1:8" x14ac:dyDescent="0.25">
      <c r="A38" s="39" t="s">
        <v>29</v>
      </c>
      <c r="B38" s="1"/>
      <c r="C38" s="20">
        <v>5.5</v>
      </c>
      <c r="D38" s="17">
        <v>4.95</v>
      </c>
      <c r="E38" s="18">
        <v>4.6749999999999998</v>
      </c>
      <c r="F38" s="18">
        <v>4.4000000000000004</v>
      </c>
      <c r="G38" s="18">
        <v>4.125</v>
      </c>
      <c r="H38" s="8"/>
    </row>
    <row r="39" spans="1:8" ht="25.5" x14ac:dyDescent="0.25">
      <c r="A39" s="39" t="s">
        <v>30</v>
      </c>
      <c r="B39" s="1"/>
      <c r="C39" s="20">
        <v>8</v>
      </c>
      <c r="D39" s="17">
        <v>7.2</v>
      </c>
      <c r="E39" s="18">
        <v>6.8</v>
      </c>
      <c r="F39" s="18">
        <v>6.4</v>
      </c>
      <c r="G39" s="18">
        <v>6</v>
      </c>
      <c r="H39" s="8"/>
    </row>
    <row r="40" spans="1:8" ht="25.5" x14ac:dyDescent="0.25">
      <c r="A40" s="39" t="s">
        <v>31</v>
      </c>
      <c r="B40" s="1"/>
      <c r="C40" s="20">
        <v>7.5</v>
      </c>
      <c r="D40" s="17">
        <v>6.75</v>
      </c>
      <c r="E40" s="18">
        <v>6.375</v>
      </c>
      <c r="F40" s="18">
        <v>6</v>
      </c>
      <c r="G40" s="18">
        <v>5.625</v>
      </c>
      <c r="H40" s="8"/>
    </row>
    <row r="41" spans="1:8" x14ac:dyDescent="0.25">
      <c r="A41" s="37"/>
      <c r="B41" s="1"/>
      <c r="D41" s="17"/>
      <c r="E41" s="16"/>
      <c r="F41" s="16"/>
      <c r="G41" s="16"/>
      <c r="H41" s="8"/>
    </row>
    <row r="42" spans="1:8" x14ac:dyDescent="0.25">
      <c r="A42" s="38" t="s">
        <v>32</v>
      </c>
      <c r="B42" s="6"/>
      <c r="D42" s="17"/>
      <c r="E42" s="16"/>
      <c r="F42" s="16"/>
      <c r="G42" s="16"/>
      <c r="H42" s="8"/>
    </row>
    <row r="43" spans="1:8" x14ac:dyDescent="0.25">
      <c r="A43" s="37"/>
      <c r="B43" s="6"/>
      <c r="D43" s="17"/>
      <c r="E43" s="16"/>
      <c r="F43" s="16"/>
      <c r="G43" s="16"/>
      <c r="H43" s="8"/>
    </row>
    <row r="44" spans="1:8" x14ac:dyDescent="0.25">
      <c r="A44" s="39" t="s">
        <v>33</v>
      </c>
      <c r="B44" s="6"/>
      <c r="C44" s="20">
        <v>5.8999999999999995</v>
      </c>
      <c r="D44" s="17">
        <v>5.31</v>
      </c>
      <c r="E44" s="18">
        <v>5.0149999999999997</v>
      </c>
      <c r="F44" s="18">
        <v>4.72</v>
      </c>
      <c r="G44" s="18">
        <v>4.4249999999999998</v>
      </c>
      <c r="H44" s="8"/>
    </row>
    <row r="45" spans="1:8" x14ac:dyDescent="0.25">
      <c r="A45" s="39" t="s">
        <v>34</v>
      </c>
      <c r="B45" s="6"/>
      <c r="C45" s="20">
        <v>4</v>
      </c>
      <c r="D45" s="17">
        <v>3.6</v>
      </c>
      <c r="E45" s="18">
        <v>3.4</v>
      </c>
      <c r="F45" s="18">
        <v>3.2</v>
      </c>
      <c r="G45" s="18">
        <v>3</v>
      </c>
      <c r="H45" s="8"/>
    </row>
    <row r="46" spans="1:8" x14ac:dyDescent="0.25">
      <c r="A46" s="39" t="s">
        <v>35</v>
      </c>
      <c r="B46" s="6"/>
      <c r="C46" s="20">
        <v>3</v>
      </c>
      <c r="D46" s="17">
        <v>2.7</v>
      </c>
      <c r="E46" s="18">
        <v>2.5499999999999998</v>
      </c>
      <c r="F46" s="18">
        <v>2.4000000000000004</v>
      </c>
      <c r="G46" s="18">
        <v>2.25</v>
      </c>
      <c r="H46" s="8"/>
    </row>
    <row r="47" spans="1:8" x14ac:dyDescent="0.25">
      <c r="A47" s="39" t="s">
        <v>36</v>
      </c>
      <c r="B47" s="6"/>
      <c r="C47" s="20">
        <v>4</v>
      </c>
      <c r="D47" s="17">
        <v>3.6</v>
      </c>
      <c r="E47" s="18">
        <v>3.4</v>
      </c>
      <c r="F47" s="18">
        <v>3.2</v>
      </c>
      <c r="G47" s="18">
        <v>3</v>
      </c>
      <c r="H47" s="8"/>
    </row>
    <row r="48" spans="1:8" x14ac:dyDescent="0.25">
      <c r="A48" s="39" t="s">
        <v>37</v>
      </c>
      <c r="B48" s="6"/>
      <c r="C48" s="20">
        <v>10.75</v>
      </c>
      <c r="D48" s="17">
        <v>9.6750000000000007</v>
      </c>
      <c r="E48" s="18">
        <v>9.1374999999999993</v>
      </c>
      <c r="F48" s="18">
        <v>8.6</v>
      </c>
      <c r="G48" s="18">
        <v>8.0625</v>
      </c>
      <c r="H48" s="8"/>
    </row>
    <row r="49" spans="1:8" x14ac:dyDescent="0.25">
      <c r="A49" s="39" t="s">
        <v>38</v>
      </c>
      <c r="B49" s="6"/>
      <c r="C49" s="20">
        <v>2.5499999999999998</v>
      </c>
      <c r="D49" s="17">
        <v>2.2949999999999999</v>
      </c>
      <c r="E49" s="18">
        <v>2.1675</v>
      </c>
      <c r="F49" s="18">
        <v>2.04</v>
      </c>
      <c r="G49" s="18">
        <v>1.9124999999999999</v>
      </c>
      <c r="H49" s="8"/>
    </row>
    <row r="50" spans="1:8" x14ac:dyDescent="0.25">
      <c r="A50" s="39" t="s">
        <v>39</v>
      </c>
      <c r="B50" s="6"/>
      <c r="C50" s="20">
        <v>5.1499999999999995</v>
      </c>
      <c r="D50" s="17">
        <v>4.6349999999999998</v>
      </c>
      <c r="E50" s="18">
        <v>4.3774999999999995</v>
      </c>
      <c r="F50" s="18">
        <v>4.12</v>
      </c>
      <c r="G50" s="18">
        <v>3.8624999999999998</v>
      </c>
      <c r="H50" s="8"/>
    </row>
    <row r="51" spans="1:8" x14ac:dyDescent="0.25">
      <c r="D51" s="8"/>
      <c r="E51" s="11"/>
      <c r="F51" s="8"/>
      <c r="G51" s="8"/>
      <c r="H51" s="8"/>
    </row>
    <row r="52" spans="1:8" x14ac:dyDescent="0.25">
      <c r="D52" s="8"/>
      <c r="E52" s="11"/>
      <c r="F52" s="8"/>
      <c r="G52" s="8"/>
    </row>
    <row r="53" spans="1:8" x14ac:dyDescent="0.25">
      <c r="D53" s="8"/>
      <c r="E53" s="11"/>
      <c r="F53" s="8"/>
      <c r="G53" s="8"/>
    </row>
    <row r="54" spans="1:8" x14ac:dyDescent="0.25">
      <c r="E54" s="11"/>
    </row>
    <row r="55" spans="1:8" x14ac:dyDescent="0.25">
      <c r="E55" s="11"/>
    </row>
    <row r="56" spans="1:8" x14ac:dyDescent="0.25">
      <c r="E56" s="11"/>
    </row>
    <row r="57" spans="1:8" x14ac:dyDescent="0.25">
      <c r="E57" s="11"/>
    </row>
    <row r="58" spans="1:8" x14ac:dyDescent="0.25">
      <c r="E58" s="11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6543-D058-4F9C-8937-B2FB81D0C99B}">
  <sheetPr>
    <pageSetUpPr fitToPage="1"/>
  </sheetPr>
  <dimension ref="A5:T58"/>
  <sheetViews>
    <sheetView topLeftCell="A29" workbookViewId="0">
      <selection activeCell="L45" sqref="L45"/>
    </sheetView>
  </sheetViews>
  <sheetFormatPr defaultRowHeight="15" x14ac:dyDescent="0.25"/>
  <cols>
    <col min="1" max="1" width="18.5703125" customWidth="1"/>
    <col min="2" max="2" width="4.85546875" customWidth="1"/>
    <col min="3" max="3" width="10.28515625" style="17" customWidth="1"/>
    <col min="4" max="4" width="16" style="17" bestFit="1" customWidth="1"/>
    <col min="5" max="5" width="16" style="17" customWidth="1"/>
    <col min="6" max="6" width="8.85546875" style="17" customWidth="1"/>
    <col min="7" max="9" width="9.140625" style="16" customWidth="1"/>
    <col min="10" max="18" width="9.140625" customWidth="1"/>
    <col min="19" max="19" width="16.7109375" style="13" bestFit="1" customWidth="1"/>
  </cols>
  <sheetData>
    <row r="5" spans="1:20" x14ac:dyDescent="0.25">
      <c r="O5" t="s">
        <v>43</v>
      </c>
    </row>
    <row r="7" spans="1:20" ht="90" x14ac:dyDescent="0.25">
      <c r="A7" s="1"/>
      <c r="B7" s="1"/>
      <c r="C7" s="17" t="s">
        <v>40</v>
      </c>
      <c r="D7" s="17" t="s">
        <v>41</v>
      </c>
      <c r="E7" s="17" t="s">
        <v>42</v>
      </c>
      <c r="F7" s="14" t="s">
        <v>0</v>
      </c>
      <c r="G7" s="15" t="s">
        <v>1</v>
      </c>
      <c r="H7" s="15" t="s">
        <v>2</v>
      </c>
      <c r="I7" s="14" t="s">
        <v>3</v>
      </c>
      <c r="J7" s="25" t="s">
        <v>0</v>
      </c>
      <c r="K7" s="26" t="s">
        <v>1</v>
      </c>
      <c r="L7" s="26" t="s">
        <v>2</v>
      </c>
      <c r="M7" s="25" t="s">
        <v>3</v>
      </c>
      <c r="O7" s="25" t="s">
        <v>0</v>
      </c>
      <c r="P7" s="26" t="s">
        <v>1</v>
      </c>
      <c r="Q7" s="26" t="s">
        <v>2</v>
      </c>
      <c r="R7" s="25" t="s">
        <v>3</v>
      </c>
    </row>
    <row r="8" spans="1:20" x14ac:dyDescent="0.25">
      <c r="A8" s="2" t="s">
        <v>4</v>
      </c>
      <c r="B8" s="1"/>
      <c r="F8" s="22"/>
      <c r="G8" s="23"/>
      <c r="H8" s="23"/>
      <c r="I8" s="24"/>
      <c r="J8" s="27"/>
      <c r="K8" s="28"/>
      <c r="L8" s="28"/>
      <c r="M8" s="29"/>
      <c r="O8" s="27"/>
      <c r="P8" s="28"/>
      <c r="Q8" s="28"/>
      <c r="R8" s="29"/>
    </row>
    <row r="9" spans="1:20" x14ac:dyDescent="0.25">
      <c r="A9" s="1"/>
      <c r="B9" s="1"/>
      <c r="F9" s="3"/>
      <c r="G9" s="10"/>
      <c r="H9" s="10"/>
      <c r="J9" s="30"/>
      <c r="K9" s="31"/>
      <c r="L9" s="31"/>
      <c r="M9" s="32"/>
      <c r="O9" s="30"/>
      <c r="P9" s="31"/>
      <c r="Q9" s="31"/>
      <c r="R9" s="32"/>
    </row>
    <row r="10" spans="1:20" x14ac:dyDescent="0.25">
      <c r="A10" s="4" t="s">
        <v>5</v>
      </c>
      <c r="B10" s="1"/>
      <c r="C10" s="20">
        <v>10.45</v>
      </c>
      <c r="D10" s="20">
        <v>1</v>
      </c>
      <c r="E10" s="20">
        <f>C10+D10</f>
        <v>11.45</v>
      </c>
      <c r="F10" s="17">
        <v>9.4049999999999994</v>
      </c>
      <c r="G10" s="18">
        <v>8.8824999999999985</v>
      </c>
      <c r="H10" s="18">
        <v>8.36</v>
      </c>
      <c r="I10" s="18">
        <v>7.8374999999999995</v>
      </c>
      <c r="J10" s="33">
        <f>0.9*E10</f>
        <v>10.305</v>
      </c>
      <c r="K10" s="34">
        <f>0.85*E10</f>
        <v>9.7324999999999999</v>
      </c>
      <c r="L10" s="34">
        <f>0.8*E10</f>
        <v>9.16</v>
      </c>
      <c r="M10" s="34">
        <f>0.75*E10</f>
        <v>8.5874999999999986</v>
      </c>
      <c r="N10" s="8"/>
      <c r="O10" s="33">
        <f>J10-F10</f>
        <v>0.90000000000000036</v>
      </c>
      <c r="P10" s="34">
        <f>K10-G10</f>
        <v>0.85000000000000142</v>
      </c>
      <c r="Q10" s="34">
        <f>L10-H10</f>
        <v>0.80000000000000071</v>
      </c>
      <c r="R10" s="34">
        <f>M10-I10</f>
        <v>0.74999999999999911</v>
      </c>
      <c r="T10" s="12"/>
    </row>
    <row r="11" spans="1:20" x14ac:dyDescent="0.25">
      <c r="A11" s="4" t="s">
        <v>6</v>
      </c>
      <c r="B11" s="1"/>
      <c r="C11" s="20">
        <v>12.2</v>
      </c>
      <c r="D11" s="20">
        <v>1</v>
      </c>
      <c r="E11" s="20">
        <f t="shared" ref="E11:E24" si="0">C11+D11</f>
        <v>13.2</v>
      </c>
      <c r="F11" s="17">
        <v>10.98</v>
      </c>
      <c r="G11" s="18">
        <v>10.37</v>
      </c>
      <c r="H11" s="18">
        <v>9.76</v>
      </c>
      <c r="I11" s="18">
        <v>9.1499999999999986</v>
      </c>
      <c r="J11" s="33">
        <f t="shared" ref="J11:J24" si="1">0.9*E11</f>
        <v>11.879999999999999</v>
      </c>
      <c r="K11" s="34">
        <f t="shared" ref="K11:K24" si="2">0.85*E11</f>
        <v>11.219999999999999</v>
      </c>
      <c r="L11" s="34">
        <f t="shared" ref="L11:L24" si="3">0.8*E11</f>
        <v>10.56</v>
      </c>
      <c r="M11" s="34">
        <f t="shared" ref="M11:M24" si="4">0.75*E11</f>
        <v>9.8999999999999986</v>
      </c>
      <c r="N11" s="8"/>
      <c r="O11" s="33">
        <f t="shared" ref="O11:O24" si="5">J11-F11</f>
        <v>0.89999999999999858</v>
      </c>
      <c r="P11" s="34">
        <f t="shared" ref="P11:P24" si="6">K11-G11</f>
        <v>0.84999999999999964</v>
      </c>
      <c r="Q11" s="34">
        <f t="shared" ref="Q11:Q24" si="7">L11-H11</f>
        <v>0.80000000000000071</v>
      </c>
      <c r="R11" s="34">
        <f t="shared" ref="R11:R24" si="8">M11-I11</f>
        <v>0.75</v>
      </c>
      <c r="T11" s="12"/>
    </row>
    <row r="12" spans="1:20" x14ac:dyDescent="0.25">
      <c r="A12" s="4" t="s">
        <v>7</v>
      </c>
      <c r="B12" s="1"/>
      <c r="C12" s="20">
        <v>22.65</v>
      </c>
      <c r="D12" s="20">
        <v>2</v>
      </c>
      <c r="E12" s="20">
        <f t="shared" si="0"/>
        <v>24.65</v>
      </c>
      <c r="F12" s="17">
        <v>20.384999999999998</v>
      </c>
      <c r="G12" s="18">
        <v>19.252499999999998</v>
      </c>
      <c r="H12" s="18">
        <v>18.12</v>
      </c>
      <c r="I12" s="18">
        <v>16.987499999999997</v>
      </c>
      <c r="J12" s="33">
        <f t="shared" si="1"/>
        <v>22.184999999999999</v>
      </c>
      <c r="K12" s="34">
        <f t="shared" si="2"/>
        <v>20.952499999999997</v>
      </c>
      <c r="L12" s="34">
        <f t="shared" si="3"/>
        <v>19.72</v>
      </c>
      <c r="M12" s="34">
        <f t="shared" si="4"/>
        <v>18.487499999999997</v>
      </c>
      <c r="N12" s="8"/>
      <c r="O12" s="33">
        <f t="shared" si="5"/>
        <v>1.8000000000000007</v>
      </c>
      <c r="P12" s="34">
        <f t="shared" si="6"/>
        <v>1.6999999999999993</v>
      </c>
      <c r="Q12" s="34">
        <f t="shared" si="7"/>
        <v>1.5999999999999979</v>
      </c>
      <c r="R12" s="34">
        <f t="shared" si="8"/>
        <v>1.5</v>
      </c>
      <c r="T12" s="12"/>
    </row>
    <row r="13" spans="1:20" x14ac:dyDescent="0.25">
      <c r="A13" s="4" t="s">
        <v>8</v>
      </c>
      <c r="B13" s="1"/>
      <c r="C13" s="20">
        <v>10.199999999999999</v>
      </c>
      <c r="D13" s="20">
        <v>1</v>
      </c>
      <c r="E13" s="20">
        <f t="shared" si="0"/>
        <v>11.2</v>
      </c>
      <c r="F13" s="17">
        <v>9.18</v>
      </c>
      <c r="G13" s="18">
        <v>8.67</v>
      </c>
      <c r="H13" s="18">
        <v>8.16</v>
      </c>
      <c r="I13" s="18">
        <v>7.6499999999999995</v>
      </c>
      <c r="J13" s="33">
        <f t="shared" si="1"/>
        <v>10.08</v>
      </c>
      <c r="K13" s="34">
        <f t="shared" si="2"/>
        <v>9.52</v>
      </c>
      <c r="L13" s="34">
        <f t="shared" si="3"/>
        <v>8.9599999999999991</v>
      </c>
      <c r="M13" s="34">
        <f t="shared" si="4"/>
        <v>8.3999999999999986</v>
      </c>
      <c r="N13" s="8"/>
      <c r="O13" s="33">
        <f t="shared" si="5"/>
        <v>0.90000000000000036</v>
      </c>
      <c r="P13" s="34">
        <f t="shared" si="6"/>
        <v>0.84999999999999964</v>
      </c>
      <c r="Q13" s="34">
        <f t="shared" si="7"/>
        <v>0.79999999999999893</v>
      </c>
      <c r="R13" s="34">
        <f t="shared" si="8"/>
        <v>0.74999999999999911</v>
      </c>
      <c r="T13" s="12"/>
    </row>
    <row r="14" spans="1:20" x14ac:dyDescent="0.25">
      <c r="A14" s="4" t="s">
        <v>9</v>
      </c>
      <c r="B14" s="4" t="s">
        <v>10</v>
      </c>
      <c r="C14" s="20">
        <v>11.5</v>
      </c>
      <c r="D14" s="20">
        <v>1</v>
      </c>
      <c r="E14" s="20">
        <f t="shared" si="0"/>
        <v>12.5</v>
      </c>
      <c r="F14" s="17">
        <v>10.35</v>
      </c>
      <c r="G14" s="18">
        <v>9.7750000000000004</v>
      </c>
      <c r="H14" s="18">
        <v>9.2000000000000011</v>
      </c>
      <c r="I14" s="18">
        <v>8.625</v>
      </c>
      <c r="J14" s="33">
        <f t="shared" si="1"/>
        <v>11.25</v>
      </c>
      <c r="K14" s="34">
        <f t="shared" si="2"/>
        <v>10.625</v>
      </c>
      <c r="L14" s="34">
        <f t="shared" si="3"/>
        <v>10</v>
      </c>
      <c r="M14" s="34">
        <f t="shared" si="4"/>
        <v>9.375</v>
      </c>
      <c r="N14" s="8"/>
      <c r="O14" s="33">
        <f t="shared" si="5"/>
        <v>0.90000000000000036</v>
      </c>
      <c r="P14" s="34">
        <f t="shared" si="6"/>
        <v>0.84999999999999964</v>
      </c>
      <c r="Q14" s="34">
        <f t="shared" si="7"/>
        <v>0.79999999999999893</v>
      </c>
      <c r="R14" s="34">
        <f t="shared" si="8"/>
        <v>0.75</v>
      </c>
      <c r="T14" s="12"/>
    </row>
    <row r="15" spans="1:20" x14ac:dyDescent="0.25">
      <c r="A15" s="4" t="s">
        <v>11</v>
      </c>
      <c r="B15" s="1"/>
      <c r="C15" s="20">
        <v>8.85</v>
      </c>
      <c r="D15" s="20">
        <v>1</v>
      </c>
      <c r="E15" s="20">
        <f t="shared" si="0"/>
        <v>9.85</v>
      </c>
      <c r="F15" s="17">
        <v>7.9649999999999999</v>
      </c>
      <c r="G15" s="18">
        <v>7.5224999999999991</v>
      </c>
      <c r="H15" s="18">
        <v>7.08</v>
      </c>
      <c r="I15" s="18">
        <v>6.6374999999999993</v>
      </c>
      <c r="J15" s="33">
        <f t="shared" si="1"/>
        <v>8.8650000000000002</v>
      </c>
      <c r="K15" s="34">
        <f t="shared" si="2"/>
        <v>8.3724999999999987</v>
      </c>
      <c r="L15" s="34">
        <f t="shared" si="3"/>
        <v>7.88</v>
      </c>
      <c r="M15" s="34">
        <f t="shared" si="4"/>
        <v>7.3874999999999993</v>
      </c>
      <c r="N15" s="8"/>
      <c r="O15" s="33">
        <f t="shared" si="5"/>
        <v>0.90000000000000036</v>
      </c>
      <c r="P15" s="34">
        <f t="shared" si="6"/>
        <v>0.84999999999999964</v>
      </c>
      <c r="Q15" s="34">
        <f t="shared" si="7"/>
        <v>0.79999999999999982</v>
      </c>
      <c r="R15" s="34">
        <f t="shared" si="8"/>
        <v>0.75</v>
      </c>
      <c r="T15" s="12"/>
    </row>
    <row r="16" spans="1:20" x14ac:dyDescent="0.25">
      <c r="A16" s="21" t="s">
        <v>12</v>
      </c>
      <c r="B16" s="6"/>
      <c r="C16" s="20">
        <v>5.95</v>
      </c>
      <c r="D16" s="20">
        <v>0</v>
      </c>
      <c r="E16" s="20">
        <f t="shared" si="0"/>
        <v>5.95</v>
      </c>
      <c r="F16" s="17">
        <v>5.3550000000000004</v>
      </c>
      <c r="G16" s="18">
        <v>5.0575000000000001</v>
      </c>
      <c r="H16" s="18">
        <v>4.7600000000000007</v>
      </c>
      <c r="I16" s="18">
        <v>4.4625000000000004</v>
      </c>
      <c r="J16" s="33">
        <f t="shared" si="1"/>
        <v>5.3550000000000004</v>
      </c>
      <c r="K16" s="34">
        <f t="shared" si="2"/>
        <v>5.0575000000000001</v>
      </c>
      <c r="L16" s="34">
        <f t="shared" si="3"/>
        <v>4.7600000000000007</v>
      </c>
      <c r="M16" s="34">
        <f t="shared" si="4"/>
        <v>4.4625000000000004</v>
      </c>
      <c r="N16" s="8"/>
      <c r="O16" s="33">
        <f t="shared" si="5"/>
        <v>0</v>
      </c>
      <c r="P16" s="34">
        <f t="shared" si="6"/>
        <v>0</v>
      </c>
      <c r="Q16" s="34">
        <f t="shared" si="7"/>
        <v>0</v>
      </c>
      <c r="R16" s="34">
        <f t="shared" si="8"/>
        <v>0</v>
      </c>
      <c r="S16" s="35" t="s">
        <v>44</v>
      </c>
      <c r="T16" s="12"/>
    </row>
    <row r="17" spans="1:20" x14ac:dyDescent="0.25">
      <c r="A17" s="4" t="s">
        <v>13</v>
      </c>
      <c r="B17" s="1"/>
      <c r="C17" s="20">
        <v>9.25</v>
      </c>
      <c r="D17" s="20">
        <v>1</v>
      </c>
      <c r="E17" s="20">
        <f t="shared" si="0"/>
        <v>10.25</v>
      </c>
      <c r="F17" s="17">
        <v>8.3250000000000011</v>
      </c>
      <c r="G17" s="18">
        <v>7.8624999999999998</v>
      </c>
      <c r="H17" s="18">
        <v>7.4</v>
      </c>
      <c r="I17" s="18">
        <v>6.9375</v>
      </c>
      <c r="J17" s="33">
        <f t="shared" si="1"/>
        <v>9.2249999999999996</v>
      </c>
      <c r="K17" s="34">
        <f t="shared" si="2"/>
        <v>8.7125000000000004</v>
      </c>
      <c r="L17" s="34">
        <f t="shared" si="3"/>
        <v>8.2000000000000011</v>
      </c>
      <c r="M17" s="34">
        <f t="shared" si="4"/>
        <v>7.6875</v>
      </c>
      <c r="N17" s="8"/>
      <c r="O17" s="33">
        <f t="shared" si="5"/>
        <v>0.89999999999999858</v>
      </c>
      <c r="P17" s="34">
        <f t="shared" si="6"/>
        <v>0.85000000000000053</v>
      </c>
      <c r="Q17" s="34">
        <f t="shared" si="7"/>
        <v>0.80000000000000071</v>
      </c>
      <c r="R17" s="34">
        <f t="shared" si="8"/>
        <v>0.75</v>
      </c>
      <c r="T17" s="12"/>
    </row>
    <row r="18" spans="1:20" x14ac:dyDescent="0.25">
      <c r="A18" s="4" t="s">
        <v>14</v>
      </c>
      <c r="B18" s="1"/>
      <c r="C18" s="20">
        <v>9</v>
      </c>
      <c r="D18" s="20">
        <v>1</v>
      </c>
      <c r="E18" s="20">
        <f t="shared" si="0"/>
        <v>10</v>
      </c>
      <c r="F18" s="17">
        <v>8.1</v>
      </c>
      <c r="G18" s="18">
        <v>7.6499999999999995</v>
      </c>
      <c r="H18" s="18">
        <v>7.2</v>
      </c>
      <c r="I18" s="18">
        <v>6.75</v>
      </c>
      <c r="J18" s="33">
        <f t="shared" si="1"/>
        <v>9</v>
      </c>
      <c r="K18" s="34">
        <f t="shared" si="2"/>
        <v>8.5</v>
      </c>
      <c r="L18" s="34">
        <f t="shared" si="3"/>
        <v>8</v>
      </c>
      <c r="M18" s="34">
        <f t="shared" si="4"/>
        <v>7.5</v>
      </c>
      <c r="N18" s="8"/>
      <c r="O18" s="33">
        <f t="shared" si="5"/>
        <v>0.90000000000000036</v>
      </c>
      <c r="P18" s="34">
        <f t="shared" si="6"/>
        <v>0.85000000000000053</v>
      </c>
      <c r="Q18" s="34">
        <f t="shared" si="7"/>
        <v>0.79999999999999982</v>
      </c>
      <c r="R18" s="34">
        <f t="shared" si="8"/>
        <v>0.75</v>
      </c>
      <c r="T18" s="12"/>
    </row>
    <row r="19" spans="1:20" x14ac:dyDescent="0.25">
      <c r="A19" s="4" t="s">
        <v>15</v>
      </c>
      <c r="B19" s="4" t="s">
        <v>10</v>
      </c>
      <c r="C19" s="20">
        <v>14.5</v>
      </c>
      <c r="D19" s="20">
        <v>1</v>
      </c>
      <c r="E19" s="20">
        <f t="shared" si="0"/>
        <v>15.5</v>
      </c>
      <c r="F19" s="17">
        <v>13.05</v>
      </c>
      <c r="G19" s="18">
        <v>12.324999999999999</v>
      </c>
      <c r="H19" s="18">
        <v>11.600000000000001</v>
      </c>
      <c r="I19" s="18">
        <v>10.875</v>
      </c>
      <c r="J19" s="33">
        <f t="shared" si="1"/>
        <v>13.950000000000001</v>
      </c>
      <c r="K19" s="34">
        <f t="shared" si="2"/>
        <v>13.174999999999999</v>
      </c>
      <c r="L19" s="34">
        <f t="shared" si="3"/>
        <v>12.4</v>
      </c>
      <c r="M19" s="34">
        <f t="shared" si="4"/>
        <v>11.625</v>
      </c>
      <c r="N19" s="8"/>
      <c r="O19" s="33">
        <f t="shared" si="5"/>
        <v>0.90000000000000036</v>
      </c>
      <c r="P19" s="34">
        <f t="shared" si="6"/>
        <v>0.84999999999999964</v>
      </c>
      <c r="Q19" s="34">
        <f t="shared" si="7"/>
        <v>0.79999999999999893</v>
      </c>
      <c r="R19" s="34">
        <f t="shared" si="8"/>
        <v>0.75</v>
      </c>
      <c r="T19" s="12"/>
    </row>
    <row r="20" spans="1:20" x14ac:dyDescent="0.25">
      <c r="A20" s="4" t="s">
        <v>16</v>
      </c>
      <c r="B20" s="4" t="s">
        <v>10</v>
      </c>
      <c r="C20" s="20">
        <v>22.25</v>
      </c>
      <c r="D20" s="20">
        <v>1</v>
      </c>
      <c r="E20" s="20">
        <f t="shared" si="0"/>
        <v>23.25</v>
      </c>
      <c r="F20" s="17">
        <v>20.025000000000002</v>
      </c>
      <c r="G20" s="18">
        <v>18.912499999999998</v>
      </c>
      <c r="H20" s="18">
        <v>17.8</v>
      </c>
      <c r="I20" s="18">
        <v>16.6875</v>
      </c>
      <c r="J20" s="33">
        <f t="shared" si="1"/>
        <v>20.925000000000001</v>
      </c>
      <c r="K20" s="34">
        <f t="shared" si="2"/>
        <v>19.762499999999999</v>
      </c>
      <c r="L20" s="34">
        <f t="shared" si="3"/>
        <v>18.600000000000001</v>
      </c>
      <c r="M20" s="34">
        <f t="shared" si="4"/>
        <v>17.4375</v>
      </c>
      <c r="N20" s="8"/>
      <c r="O20" s="33">
        <f t="shared" si="5"/>
        <v>0.89999999999999858</v>
      </c>
      <c r="P20" s="34">
        <f t="shared" si="6"/>
        <v>0.85000000000000142</v>
      </c>
      <c r="Q20" s="34">
        <f t="shared" si="7"/>
        <v>0.80000000000000071</v>
      </c>
      <c r="R20" s="34">
        <f t="shared" si="8"/>
        <v>0.75</v>
      </c>
      <c r="T20" s="12"/>
    </row>
    <row r="21" spans="1:20" x14ac:dyDescent="0.25">
      <c r="A21" s="4" t="s">
        <v>17</v>
      </c>
      <c r="B21" s="4" t="s">
        <v>10</v>
      </c>
      <c r="C21" s="20">
        <v>19</v>
      </c>
      <c r="D21" s="20">
        <v>1</v>
      </c>
      <c r="E21" s="20">
        <f t="shared" si="0"/>
        <v>20</v>
      </c>
      <c r="F21" s="17">
        <v>17.100000000000001</v>
      </c>
      <c r="G21" s="18">
        <v>16.149999999999999</v>
      </c>
      <c r="H21" s="18">
        <v>15.200000000000001</v>
      </c>
      <c r="I21" s="18">
        <v>14.25</v>
      </c>
      <c r="J21" s="33">
        <f t="shared" si="1"/>
        <v>18</v>
      </c>
      <c r="K21" s="34">
        <f t="shared" si="2"/>
        <v>17</v>
      </c>
      <c r="L21" s="34">
        <f t="shared" si="3"/>
        <v>16</v>
      </c>
      <c r="M21" s="34">
        <f t="shared" si="4"/>
        <v>15</v>
      </c>
      <c r="N21" s="8"/>
      <c r="O21" s="33">
        <f t="shared" si="5"/>
        <v>0.89999999999999858</v>
      </c>
      <c r="P21" s="34">
        <f t="shared" si="6"/>
        <v>0.85000000000000142</v>
      </c>
      <c r="Q21" s="34">
        <f t="shared" si="7"/>
        <v>0.79999999999999893</v>
      </c>
      <c r="R21" s="34">
        <f t="shared" si="8"/>
        <v>0.75</v>
      </c>
      <c r="T21" s="12"/>
    </row>
    <row r="22" spans="1:20" x14ac:dyDescent="0.25">
      <c r="A22" s="4" t="s">
        <v>18</v>
      </c>
      <c r="B22" s="4" t="s">
        <v>10</v>
      </c>
      <c r="C22" s="20">
        <v>19</v>
      </c>
      <c r="D22" s="20">
        <v>1</v>
      </c>
      <c r="E22" s="20">
        <f t="shared" si="0"/>
        <v>20</v>
      </c>
      <c r="F22" s="17">
        <v>17.100000000000001</v>
      </c>
      <c r="G22" s="18">
        <v>16.149999999999999</v>
      </c>
      <c r="H22" s="18">
        <v>15.200000000000001</v>
      </c>
      <c r="I22" s="18">
        <v>14.25</v>
      </c>
      <c r="J22" s="33">
        <f t="shared" si="1"/>
        <v>18</v>
      </c>
      <c r="K22" s="34">
        <f t="shared" si="2"/>
        <v>17</v>
      </c>
      <c r="L22" s="34">
        <f t="shared" si="3"/>
        <v>16</v>
      </c>
      <c r="M22" s="34">
        <f t="shared" si="4"/>
        <v>15</v>
      </c>
      <c r="N22" s="8"/>
      <c r="O22" s="33">
        <f t="shared" si="5"/>
        <v>0.89999999999999858</v>
      </c>
      <c r="P22" s="34">
        <f t="shared" si="6"/>
        <v>0.85000000000000142</v>
      </c>
      <c r="Q22" s="34">
        <f t="shared" si="7"/>
        <v>0.79999999999999893</v>
      </c>
      <c r="R22" s="34">
        <f t="shared" si="8"/>
        <v>0.75</v>
      </c>
      <c r="T22" s="12"/>
    </row>
    <row r="23" spans="1:20" x14ac:dyDescent="0.25">
      <c r="A23" s="4" t="s">
        <v>19</v>
      </c>
      <c r="B23" s="4" t="s">
        <v>10</v>
      </c>
      <c r="C23" s="20">
        <v>16.95</v>
      </c>
      <c r="D23" s="20">
        <v>1</v>
      </c>
      <c r="E23" s="20">
        <f t="shared" si="0"/>
        <v>17.95</v>
      </c>
      <c r="F23" s="17">
        <v>15.254999999999999</v>
      </c>
      <c r="G23" s="18">
        <v>14.407499999999999</v>
      </c>
      <c r="H23" s="18">
        <v>13.56</v>
      </c>
      <c r="I23" s="18">
        <v>12.712499999999999</v>
      </c>
      <c r="J23" s="33">
        <f t="shared" si="1"/>
        <v>16.155000000000001</v>
      </c>
      <c r="K23" s="34">
        <f t="shared" si="2"/>
        <v>15.257499999999999</v>
      </c>
      <c r="L23" s="34">
        <f t="shared" si="3"/>
        <v>14.36</v>
      </c>
      <c r="M23" s="34">
        <f t="shared" si="4"/>
        <v>13.462499999999999</v>
      </c>
      <c r="N23" s="8"/>
      <c r="O23" s="33">
        <f t="shared" si="5"/>
        <v>0.90000000000000213</v>
      </c>
      <c r="P23" s="34">
        <f t="shared" si="6"/>
        <v>0.84999999999999964</v>
      </c>
      <c r="Q23" s="34">
        <f t="shared" si="7"/>
        <v>0.79999999999999893</v>
      </c>
      <c r="R23" s="34">
        <f t="shared" si="8"/>
        <v>0.75</v>
      </c>
      <c r="T23" s="12"/>
    </row>
    <row r="24" spans="1:20" x14ac:dyDescent="0.25">
      <c r="A24" s="4" t="s">
        <v>20</v>
      </c>
      <c r="B24" s="4" t="s">
        <v>10</v>
      </c>
      <c r="C24" s="20">
        <v>22.45</v>
      </c>
      <c r="D24" s="20">
        <v>1</v>
      </c>
      <c r="E24" s="20">
        <f t="shared" si="0"/>
        <v>23.45</v>
      </c>
      <c r="F24" s="17">
        <v>20.204999999999998</v>
      </c>
      <c r="G24" s="18">
        <v>19.0825</v>
      </c>
      <c r="H24" s="18">
        <v>17.96</v>
      </c>
      <c r="I24" s="18">
        <v>16.837499999999999</v>
      </c>
      <c r="J24" s="33">
        <f t="shared" si="1"/>
        <v>21.105</v>
      </c>
      <c r="K24" s="34">
        <f t="shared" si="2"/>
        <v>19.932499999999997</v>
      </c>
      <c r="L24" s="34">
        <f t="shared" si="3"/>
        <v>18.760000000000002</v>
      </c>
      <c r="M24" s="34">
        <f t="shared" si="4"/>
        <v>17.587499999999999</v>
      </c>
      <c r="N24" s="8"/>
      <c r="O24" s="33">
        <f t="shared" si="5"/>
        <v>0.90000000000000213</v>
      </c>
      <c r="P24" s="34">
        <f t="shared" si="6"/>
        <v>0.84999999999999787</v>
      </c>
      <c r="Q24" s="34">
        <f t="shared" si="7"/>
        <v>0.80000000000000071</v>
      </c>
      <c r="R24" s="34">
        <f t="shared" si="8"/>
        <v>0.75</v>
      </c>
      <c r="T24" s="12"/>
    </row>
    <row r="25" spans="1:20" x14ac:dyDescent="0.25">
      <c r="A25" s="1"/>
      <c r="B25" s="1"/>
      <c r="J25" s="33"/>
      <c r="K25" s="32"/>
      <c r="L25" s="32"/>
      <c r="M25" s="32"/>
      <c r="N25" s="8"/>
      <c r="O25" s="33"/>
      <c r="P25" s="32"/>
      <c r="Q25" s="32"/>
      <c r="R25" s="32"/>
      <c r="T25" s="12"/>
    </row>
    <row r="26" spans="1:20" ht="25.5" x14ac:dyDescent="0.25">
      <c r="A26" s="7" t="s">
        <v>21</v>
      </c>
      <c r="B26" s="1"/>
      <c r="J26" s="33"/>
      <c r="K26" s="32"/>
      <c r="L26" s="32"/>
      <c r="M26" s="32"/>
      <c r="N26" s="8"/>
      <c r="O26" s="33"/>
      <c r="P26" s="32"/>
      <c r="Q26" s="32"/>
      <c r="R26" s="32"/>
      <c r="T26" s="12"/>
    </row>
    <row r="27" spans="1:20" ht="25.5" x14ac:dyDescent="0.25">
      <c r="A27" s="21" t="s">
        <v>22</v>
      </c>
      <c r="B27" s="1"/>
      <c r="C27" s="17">
        <v>21</v>
      </c>
      <c r="D27" s="17">
        <v>0</v>
      </c>
      <c r="E27" s="20">
        <f t="shared" ref="E27:E29" si="9">C27+D27</f>
        <v>21</v>
      </c>
      <c r="F27" s="17">
        <v>18.900000000000002</v>
      </c>
      <c r="G27" s="18">
        <v>17.849999999999998</v>
      </c>
      <c r="H27" s="18">
        <v>16.8</v>
      </c>
      <c r="I27" s="18">
        <v>15.75</v>
      </c>
      <c r="J27" s="33">
        <f t="shared" ref="J27:J29" si="10">0.9*E27</f>
        <v>18.900000000000002</v>
      </c>
      <c r="K27" s="34">
        <f t="shared" ref="K27:K29" si="11">0.85*E27</f>
        <v>17.849999999999998</v>
      </c>
      <c r="L27" s="34">
        <f t="shared" ref="L27:L29" si="12">0.8*E27</f>
        <v>16.8</v>
      </c>
      <c r="M27" s="34">
        <f t="shared" ref="M27:M29" si="13">0.75*E27</f>
        <v>15.75</v>
      </c>
      <c r="N27" s="8"/>
      <c r="O27" s="33">
        <f t="shared" ref="O27:O29" si="14">J27-F27</f>
        <v>0</v>
      </c>
      <c r="P27" s="34">
        <f t="shared" ref="P27:P29" si="15">K27-G27</f>
        <v>0</v>
      </c>
      <c r="Q27" s="34">
        <f t="shared" ref="Q27:Q29" si="16">L27-H27</f>
        <v>0</v>
      </c>
      <c r="R27" s="34">
        <f t="shared" ref="R27:R29" si="17">M27-I27</f>
        <v>0</v>
      </c>
      <c r="S27" s="35" t="s">
        <v>44</v>
      </c>
      <c r="T27" s="12"/>
    </row>
    <row r="28" spans="1:20" ht="25.5" x14ac:dyDescent="0.25">
      <c r="A28" s="21" t="s">
        <v>23</v>
      </c>
      <c r="B28" s="1"/>
      <c r="C28" s="17">
        <v>32</v>
      </c>
      <c r="D28" s="17">
        <v>0</v>
      </c>
      <c r="E28" s="20">
        <f t="shared" si="9"/>
        <v>32</v>
      </c>
      <c r="F28" s="17">
        <v>28.8</v>
      </c>
      <c r="G28" s="18">
        <v>27.2</v>
      </c>
      <c r="H28" s="18">
        <v>25.6</v>
      </c>
      <c r="I28" s="18">
        <v>24</v>
      </c>
      <c r="J28" s="33">
        <f t="shared" si="10"/>
        <v>28.8</v>
      </c>
      <c r="K28" s="34">
        <f t="shared" si="11"/>
        <v>27.2</v>
      </c>
      <c r="L28" s="34">
        <f t="shared" si="12"/>
        <v>25.6</v>
      </c>
      <c r="M28" s="34">
        <f t="shared" si="13"/>
        <v>24</v>
      </c>
      <c r="N28" s="8"/>
      <c r="O28" s="33">
        <f t="shared" si="14"/>
        <v>0</v>
      </c>
      <c r="P28" s="34">
        <f t="shared" si="15"/>
        <v>0</v>
      </c>
      <c r="Q28" s="34">
        <f t="shared" si="16"/>
        <v>0</v>
      </c>
      <c r="R28" s="34">
        <f t="shared" si="17"/>
        <v>0</v>
      </c>
      <c r="S28" s="35" t="s">
        <v>44</v>
      </c>
      <c r="T28" s="12"/>
    </row>
    <row r="29" spans="1:20" x14ac:dyDescent="0.25">
      <c r="A29" s="21" t="s">
        <v>24</v>
      </c>
      <c r="B29" s="1"/>
      <c r="C29" s="17">
        <v>42</v>
      </c>
      <c r="D29" s="17">
        <v>0</v>
      </c>
      <c r="E29" s="20">
        <f t="shared" si="9"/>
        <v>42</v>
      </c>
      <c r="F29" s="17">
        <v>37.800000000000004</v>
      </c>
      <c r="G29" s="18">
        <v>35.699999999999996</v>
      </c>
      <c r="H29" s="18">
        <v>33.6</v>
      </c>
      <c r="I29" s="18">
        <v>31.5</v>
      </c>
      <c r="J29" s="33">
        <f t="shared" si="10"/>
        <v>37.800000000000004</v>
      </c>
      <c r="K29" s="34">
        <f t="shared" si="11"/>
        <v>35.699999999999996</v>
      </c>
      <c r="L29" s="34">
        <f t="shared" si="12"/>
        <v>33.6</v>
      </c>
      <c r="M29" s="34">
        <f t="shared" si="13"/>
        <v>31.5</v>
      </c>
      <c r="N29" s="8"/>
      <c r="O29" s="33">
        <f t="shared" si="14"/>
        <v>0</v>
      </c>
      <c r="P29" s="34">
        <f t="shared" si="15"/>
        <v>0</v>
      </c>
      <c r="Q29" s="34">
        <f t="shared" si="16"/>
        <v>0</v>
      </c>
      <c r="R29" s="34">
        <f t="shared" si="17"/>
        <v>0</v>
      </c>
      <c r="S29" s="35" t="s">
        <v>44</v>
      </c>
      <c r="T29" s="12"/>
    </row>
    <row r="30" spans="1:20" x14ac:dyDescent="0.25">
      <c r="A30" s="1"/>
      <c r="B30" s="1"/>
      <c r="J30" s="33"/>
      <c r="K30" s="32"/>
      <c r="L30" s="32"/>
      <c r="M30" s="32"/>
      <c r="N30" s="8"/>
      <c r="O30" s="33"/>
      <c r="P30" s="32"/>
      <c r="Q30" s="32"/>
      <c r="R30" s="32"/>
      <c r="S30" s="35"/>
      <c r="T30" s="12"/>
    </row>
    <row r="31" spans="1:20" x14ac:dyDescent="0.25">
      <c r="A31" s="7" t="s">
        <v>25</v>
      </c>
      <c r="B31" s="1"/>
      <c r="J31" s="33"/>
      <c r="K31" s="32"/>
      <c r="L31" s="32"/>
      <c r="M31" s="32"/>
      <c r="N31" s="8"/>
      <c r="O31" s="33"/>
      <c r="P31" s="32"/>
      <c r="Q31" s="32"/>
      <c r="R31" s="32"/>
      <c r="S31" s="35"/>
      <c r="T31" s="12"/>
    </row>
    <row r="32" spans="1:20" x14ac:dyDescent="0.25">
      <c r="A32" s="21" t="s">
        <v>26</v>
      </c>
      <c r="B32" s="1"/>
      <c r="C32" s="17">
        <v>24</v>
      </c>
      <c r="D32" s="17">
        <v>0</v>
      </c>
      <c r="E32" s="20">
        <f t="shared" ref="E32:E34" si="18">C32+D32</f>
        <v>24</v>
      </c>
      <c r="F32" s="17">
        <v>21.6</v>
      </c>
      <c r="G32" s="18">
        <v>20.399999999999999</v>
      </c>
      <c r="H32" s="18">
        <v>19.200000000000003</v>
      </c>
      <c r="I32" s="18">
        <v>18</v>
      </c>
      <c r="J32" s="33">
        <f t="shared" ref="J32:J39" si="19">0.9*E32</f>
        <v>21.6</v>
      </c>
      <c r="K32" s="34">
        <f t="shared" ref="K32:K39" si="20">0.85*E32</f>
        <v>20.399999999999999</v>
      </c>
      <c r="L32" s="34">
        <f t="shared" ref="L32:L39" si="21">0.8*E32</f>
        <v>19.200000000000003</v>
      </c>
      <c r="M32" s="34">
        <f t="shared" ref="M32:M39" si="22">0.75*E32</f>
        <v>18</v>
      </c>
      <c r="N32" s="8"/>
      <c r="O32" s="33">
        <f t="shared" ref="O32:O39" si="23">J32-F32</f>
        <v>0</v>
      </c>
      <c r="P32" s="34">
        <f t="shared" ref="P32:P39" si="24">K32-G32</f>
        <v>0</v>
      </c>
      <c r="Q32" s="34">
        <f t="shared" ref="Q32:Q39" si="25">L32-H32</f>
        <v>0</v>
      </c>
      <c r="R32" s="34">
        <f t="shared" ref="R32:R39" si="26">M32-I32</f>
        <v>0</v>
      </c>
      <c r="S32" s="35" t="s">
        <v>44</v>
      </c>
      <c r="T32" s="12"/>
    </row>
    <row r="33" spans="1:20" x14ac:dyDescent="0.25">
      <c r="A33" s="21" t="s">
        <v>27</v>
      </c>
      <c r="B33" s="1"/>
      <c r="C33" s="17">
        <v>35</v>
      </c>
      <c r="D33" s="17">
        <v>0</v>
      </c>
      <c r="E33" s="20">
        <f t="shared" si="18"/>
        <v>35</v>
      </c>
      <c r="F33" s="17">
        <v>31.5</v>
      </c>
      <c r="G33" s="18">
        <v>29.75</v>
      </c>
      <c r="H33" s="18">
        <v>28</v>
      </c>
      <c r="I33" s="18">
        <v>26.25</v>
      </c>
      <c r="J33" s="33">
        <f t="shared" si="19"/>
        <v>31.5</v>
      </c>
      <c r="K33" s="34">
        <f t="shared" si="20"/>
        <v>29.75</v>
      </c>
      <c r="L33" s="34">
        <f t="shared" si="21"/>
        <v>28</v>
      </c>
      <c r="M33" s="34">
        <f t="shared" si="22"/>
        <v>26.25</v>
      </c>
      <c r="N33" s="8"/>
      <c r="O33" s="33">
        <f t="shared" si="23"/>
        <v>0</v>
      </c>
      <c r="P33" s="34">
        <f t="shared" si="24"/>
        <v>0</v>
      </c>
      <c r="Q33" s="34">
        <f t="shared" si="25"/>
        <v>0</v>
      </c>
      <c r="R33" s="34">
        <f t="shared" si="26"/>
        <v>0</v>
      </c>
      <c r="S33" s="35" t="s">
        <v>44</v>
      </c>
      <c r="T33" s="12"/>
    </row>
    <row r="34" spans="1:20" x14ac:dyDescent="0.25">
      <c r="A34" s="21" t="s">
        <v>24</v>
      </c>
      <c r="B34" s="1"/>
      <c r="C34" s="17">
        <v>45</v>
      </c>
      <c r="D34" s="17">
        <v>0</v>
      </c>
      <c r="E34" s="20">
        <f t="shared" si="18"/>
        <v>45</v>
      </c>
      <c r="F34" s="17">
        <v>40.5</v>
      </c>
      <c r="G34" s="18">
        <v>38.25</v>
      </c>
      <c r="H34" s="18">
        <v>36</v>
      </c>
      <c r="I34" s="18">
        <v>33.75</v>
      </c>
      <c r="J34" s="33">
        <f t="shared" si="19"/>
        <v>40.5</v>
      </c>
      <c r="K34" s="34">
        <f t="shared" si="20"/>
        <v>38.25</v>
      </c>
      <c r="L34" s="34">
        <f t="shared" si="21"/>
        <v>36</v>
      </c>
      <c r="M34" s="34">
        <f t="shared" si="22"/>
        <v>33.75</v>
      </c>
      <c r="N34" s="8"/>
      <c r="O34" s="33">
        <f t="shared" si="23"/>
        <v>0</v>
      </c>
      <c r="P34" s="34">
        <f t="shared" si="24"/>
        <v>0</v>
      </c>
      <c r="Q34" s="34">
        <f t="shared" si="25"/>
        <v>0</v>
      </c>
      <c r="R34" s="34">
        <f t="shared" si="26"/>
        <v>0</v>
      </c>
      <c r="S34" s="35" t="s">
        <v>44</v>
      </c>
      <c r="T34" s="12"/>
    </row>
    <row r="35" spans="1:20" x14ac:dyDescent="0.25">
      <c r="A35" s="1"/>
      <c r="B35" s="1"/>
      <c r="G35" s="18"/>
      <c r="H35" s="18"/>
      <c r="I35" s="18"/>
      <c r="J35" s="33"/>
      <c r="K35" s="34"/>
      <c r="L35" s="34"/>
      <c r="M35" s="34"/>
      <c r="N35" s="8"/>
      <c r="O35" s="33">
        <f t="shared" si="23"/>
        <v>0</v>
      </c>
      <c r="P35" s="34">
        <f t="shared" si="24"/>
        <v>0</v>
      </c>
      <c r="Q35" s="34">
        <f t="shared" si="25"/>
        <v>0</v>
      </c>
      <c r="R35" s="34">
        <f t="shared" si="26"/>
        <v>0</v>
      </c>
      <c r="S35" s="35"/>
      <c r="T35" s="12"/>
    </row>
    <row r="36" spans="1:20" x14ac:dyDescent="0.25">
      <c r="A36" s="21" t="s">
        <v>28</v>
      </c>
      <c r="B36" s="1"/>
      <c r="C36" s="17">
        <v>6.4</v>
      </c>
      <c r="D36" s="17">
        <v>0</v>
      </c>
      <c r="E36" s="20">
        <f t="shared" ref="E36:E39" si="27">C36+D36</f>
        <v>6.4</v>
      </c>
      <c r="F36" s="17">
        <v>5.7600000000000007</v>
      </c>
      <c r="G36" s="18">
        <v>5.44</v>
      </c>
      <c r="H36" s="18">
        <v>5.120000000000001</v>
      </c>
      <c r="I36" s="18">
        <v>4.8000000000000007</v>
      </c>
      <c r="J36" s="33">
        <f t="shared" si="19"/>
        <v>5.7600000000000007</v>
      </c>
      <c r="K36" s="34">
        <f t="shared" si="20"/>
        <v>5.44</v>
      </c>
      <c r="L36" s="34">
        <f t="shared" si="21"/>
        <v>5.120000000000001</v>
      </c>
      <c r="M36" s="34">
        <f t="shared" si="22"/>
        <v>4.8000000000000007</v>
      </c>
      <c r="N36" s="8"/>
      <c r="O36" s="33">
        <f t="shared" si="23"/>
        <v>0</v>
      </c>
      <c r="P36" s="34">
        <f t="shared" si="24"/>
        <v>0</v>
      </c>
      <c r="Q36" s="34">
        <f t="shared" si="25"/>
        <v>0</v>
      </c>
      <c r="R36" s="34">
        <f t="shared" si="26"/>
        <v>0</v>
      </c>
      <c r="S36" s="35" t="s">
        <v>44</v>
      </c>
      <c r="T36" s="12"/>
    </row>
    <row r="37" spans="1:20" x14ac:dyDescent="0.25">
      <c r="A37" s="21" t="s">
        <v>29</v>
      </c>
      <c r="B37" s="1"/>
      <c r="C37" s="17">
        <v>5.5</v>
      </c>
      <c r="D37" s="17">
        <v>0</v>
      </c>
      <c r="E37" s="20">
        <f t="shared" si="27"/>
        <v>5.5</v>
      </c>
      <c r="F37" s="17">
        <v>4.95</v>
      </c>
      <c r="G37" s="18">
        <v>4.6749999999999998</v>
      </c>
      <c r="H37" s="18">
        <v>4.4000000000000004</v>
      </c>
      <c r="I37" s="18">
        <v>4.125</v>
      </c>
      <c r="J37" s="33">
        <f t="shared" si="19"/>
        <v>4.95</v>
      </c>
      <c r="K37" s="34">
        <f t="shared" si="20"/>
        <v>4.6749999999999998</v>
      </c>
      <c r="L37" s="34">
        <f t="shared" si="21"/>
        <v>4.4000000000000004</v>
      </c>
      <c r="M37" s="34">
        <f t="shared" si="22"/>
        <v>4.125</v>
      </c>
      <c r="N37" s="8"/>
      <c r="O37" s="33">
        <f t="shared" si="23"/>
        <v>0</v>
      </c>
      <c r="P37" s="34">
        <f t="shared" si="24"/>
        <v>0</v>
      </c>
      <c r="Q37" s="34">
        <f t="shared" si="25"/>
        <v>0</v>
      </c>
      <c r="R37" s="34">
        <f t="shared" si="26"/>
        <v>0</v>
      </c>
      <c r="S37" s="35" t="s">
        <v>44</v>
      </c>
      <c r="T37" s="12"/>
    </row>
    <row r="38" spans="1:20" ht="25.5" x14ac:dyDescent="0.25">
      <c r="A38" s="21" t="s">
        <v>30</v>
      </c>
      <c r="B38" s="1"/>
      <c r="C38" s="17">
        <v>8</v>
      </c>
      <c r="D38" s="17">
        <v>0</v>
      </c>
      <c r="E38" s="20">
        <f t="shared" si="27"/>
        <v>8</v>
      </c>
      <c r="F38" s="17">
        <v>7.2</v>
      </c>
      <c r="G38" s="18">
        <v>6.8</v>
      </c>
      <c r="H38" s="18">
        <v>6.4</v>
      </c>
      <c r="I38" s="18">
        <v>6</v>
      </c>
      <c r="J38" s="33">
        <f t="shared" si="19"/>
        <v>7.2</v>
      </c>
      <c r="K38" s="34">
        <f t="shared" si="20"/>
        <v>6.8</v>
      </c>
      <c r="L38" s="34">
        <f t="shared" si="21"/>
        <v>6.4</v>
      </c>
      <c r="M38" s="34">
        <f t="shared" si="22"/>
        <v>6</v>
      </c>
      <c r="N38" s="8"/>
      <c r="O38" s="33">
        <f t="shared" si="23"/>
        <v>0</v>
      </c>
      <c r="P38" s="34">
        <f t="shared" si="24"/>
        <v>0</v>
      </c>
      <c r="Q38" s="34">
        <f t="shared" si="25"/>
        <v>0</v>
      </c>
      <c r="R38" s="34">
        <f t="shared" si="26"/>
        <v>0</v>
      </c>
      <c r="S38" s="35" t="s">
        <v>44</v>
      </c>
      <c r="T38" s="12"/>
    </row>
    <row r="39" spans="1:20" ht="25.5" x14ac:dyDescent="0.25">
      <c r="A39" s="21" t="s">
        <v>31</v>
      </c>
      <c r="B39" s="1"/>
      <c r="C39" s="17">
        <v>7.5</v>
      </c>
      <c r="D39" s="17">
        <v>0</v>
      </c>
      <c r="E39" s="20">
        <f t="shared" si="27"/>
        <v>7.5</v>
      </c>
      <c r="F39" s="17">
        <v>6.75</v>
      </c>
      <c r="G39" s="18">
        <v>6.375</v>
      </c>
      <c r="H39" s="18">
        <v>6</v>
      </c>
      <c r="I39" s="18">
        <v>5.625</v>
      </c>
      <c r="J39" s="33">
        <f t="shared" si="19"/>
        <v>6.75</v>
      </c>
      <c r="K39" s="34">
        <f t="shared" si="20"/>
        <v>6.375</v>
      </c>
      <c r="L39" s="34">
        <f t="shared" si="21"/>
        <v>6</v>
      </c>
      <c r="M39" s="34">
        <f t="shared" si="22"/>
        <v>5.625</v>
      </c>
      <c r="N39" s="8"/>
      <c r="O39" s="33">
        <f t="shared" si="23"/>
        <v>0</v>
      </c>
      <c r="P39" s="34">
        <f t="shared" si="24"/>
        <v>0</v>
      </c>
      <c r="Q39" s="34">
        <f t="shared" si="25"/>
        <v>0</v>
      </c>
      <c r="R39" s="34">
        <f t="shared" si="26"/>
        <v>0</v>
      </c>
      <c r="S39" s="35" t="s">
        <v>44</v>
      </c>
      <c r="T39" s="12"/>
    </row>
    <row r="40" spans="1:20" x14ac:dyDescent="0.25">
      <c r="A40" s="1"/>
      <c r="B40" s="1"/>
      <c r="J40" s="33"/>
      <c r="K40" s="32"/>
      <c r="L40" s="32"/>
      <c r="M40" s="32"/>
      <c r="N40" s="8"/>
      <c r="O40" s="33"/>
      <c r="P40" s="32"/>
      <c r="Q40" s="32"/>
      <c r="R40" s="32"/>
      <c r="T40" s="12"/>
    </row>
    <row r="41" spans="1:20" x14ac:dyDescent="0.25">
      <c r="A41" s="9" t="s">
        <v>32</v>
      </c>
      <c r="B41" s="6"/>
      <c r="J41" s="33"/>
      <c r="K41" s="32"/>
      <c r="L41" s="32"/>
      <c r="M41" s="32"/>
      <c r="N41" s="8"/>
      <c r="O41" s="33"/>
      <c r="P41" s="32"/>
      <c r="Q41" s="32"/>
      <c r="R41" s="32"/>
      <c r="T41" s="12"/>
    </row>
    <row r="42" spans="1:20" x14ac:dyDescent="0.25">
      <c r="A42" s="6"/>
      <c r="B42" s="6"/>
      <c r="J42" s="33"/>
      <c r="K42" s="32"/>
      <c r="L42" s="32"/>
      <c r="M42" s="32"/>
      <c r="N42" s="8"/>
      <c r="O42" s="33"/>
      <c r="P42" s="32"/>
      <c r="Q42" s="32"/>
      <c r="R42" s="32"/>
      <c r="T42" s="12"/>
    </row>
    <row r="43" spans="1:20" x14ac:dyDescent="0.25">
      <c r="A43" s="5" t="s">
        <v>33</v>
      </c>
      <c r="B43" s="6"/>
      <c r="C43" s="17">
        <v>5.3999999999999995</v>
      </c>
      <c r="D43" s="17">
        <v>0.5</v>
      </c>
      <c r="E43" s="20">
        <f t="shared" ref="E43:E49" si="28">C43+D43</f>
        <v>5.8999999999999995</v>
      </c>
      <c r="F43" s="17">
        <v>4.8599999999999994</v>
      </c>
      <c r="G43" s="18">
        <v>4.59</v>
      </c>
      <c r="H43" s="18">
        <v>4.3199999999999994</v>
      </c>
      <c r="I43" s="18">
        <v>4.05</v>
      </c>
      <c r="J43" s="33">
        <f t="shared" ref="J43:J49" si="29">0.9*E43</f>
        <v>5.31</v>
      </c>
      <c r="K43" s="34">
        <f t="shared" ref="K43:K49" si="30">0.85*E43</f>
        <v>5.0149999999999997</v>
      </c>
      <c r="L43" s="34">
        <f t="shared" ref="L43:L49" si="31">0.8*E43</f>
        <v>4.72</v>
      </c>
      <c r="M43" s="34">
        <f t="shared" ref="M43:M49" si="32">0.75*E43</f>
        <v>4.4249999999999998</v>
      </c>
      <c r="N43" s="8"/>
      <c r="O43" s="33">
        <f t="shared" ref="O43:O49" si="33">J43-F43</f>
        <v>0.45000000000000018</v>
      </c>
      <c r="P43" s="34">
        <f t="shared" ref="P43:P49" si="34">K43-G43</f>
        <v>0.42499999999999982</v>
      </c>
      <c r="Q43" s="34">
        <f t="shared" ref="Q43:Q49" si="35">L43-H43</f>
        <v>0.40000000000000036</v>
      </c>
      <c r="R43" s="34">
        <f t="shared" ref="R43:R49" si="36">M43-I43</f>
        <v>0.375</v>
      </c>
      <c r="T43" s="12"/>
    </row>
    <row r="44" spans="1:20" x14ac:dyDescent="0.25">
      <c r="A44" s="5" t="s">
        <v>34</v>
      </c>
      <c r="B44" s="6"/>
      <c r="C44" s="17">
        <v>4</v>
      </c>
      <c r="D44" s="17">
        <v>0</v>
      </c>
      <c r="E44" s="20">
        <f t="shared" si="28"/>
        <v>4</v>
      </c>
      <c r="F44" s="17">
        <v>3.6</v>
      </c>
      <c r="G44" s="18">
        <v>3.4</v>
      </c>
      <c r="H44" s="18">
        <v>3.2</v>
      </c>
      <c r="I44" s="18">
        <v>3</v>
      </c>
      <c r="J44" s="33">
        <f t="shared" si="29"/>
        <v>3.6</v>
      </c>
      <c r="K44" s="34">
        <f t="shared" si="30"/>
        <v>3.4</v>
      </c>
      <c r="L44" s="34">
        <f t="shared" si="31"/>
        <v>3.2</v>
      </c>
      <c r="M44" s="34">
        <f t="shared" si="32"/>
        <v>3</v>
      </c>
      <c r="N44" s="8"/>
      <c r="O44" s="33">
        <f t="shared" si="33"/>
        <v>0</v>
      </c>
      <c r="P44" s="34">
        <f t="shared" si="34"/>
        <v>0</v>
      </c>
      <c r="Q44" s="34">
        <f t="shared" si="35"/>
        <v>0</v>
      </c>
      <c r="R44" s="34">
        <f t="shared" si="36"/>
        <v>0</v>
      </c>
      <c r="T44" s="12"/>
    </row>
    <row r="45" spans="1:20" x14ac:dyDescent="0.25">
      <c r="A45" s="5" t="s">
        <v>35</v>
      </c>
      <c r="B45" s="6"/>
      <c r="C45" s="17">
        <v>3</v>
      </c>
      <c r="D45" s="17">
        <v>0</v>
      </c>
      <c r="E45" s="20">
        <f t="shared" si="28"/>
        <v>3</v>
      </c>
      <c r="F45" s="17">
        <v>2.7</v>
      </c>
      <c r="G45" s="18">
        <v>2.5499999999999998</v>
      </c>
      <c r="H45" s="18">
        <v>2.4000000000000004</v>
      </c>
      <c r="I45" s="18">
        <v>2.25</v>
      </c>
      <c r="J45" s="33">
        <f t="shared" si="29"/>
        <v>2.7</v>
      </c>
      <c r="K45" s="34">
        <f t="shared" si="30"/>
        <v>2.5499999999999998</v>
      </c>
      <c r="L45" s="34">
        <f t="shared" si="31"/>
        <v>2.4000000000000004</v>
      </c>
      <c r="M45" s="34">
        <f t="shared" si="32"/>
        <v>2.25</v>
      </c>
      <c r="N45" s="8"/>
      <c r="O45" s="33">
        <f t="shared" si="33"/>
        <v>0</v>
      </c>
      <c r="P45" s="34">
        <f t="shared" si="34"/>
        <v>0</v>
      </c>
      <c r="Q45" s="34">
        <f t="shared" si="35"/>
        <v>0</v>
      </c>
      <c r="R45" s="34">
        <f t="shared" si="36"/>
        <v>0</v>
      </c>
      <c r="T45" s="12"/>
    </row>
    <row r="46" spans="1:20" x14ac:dyDescent="0.25">
      <c r="A46" s="5" t="s">
        <v>36</v>
      </c>
      <c r="B46" s="6"/>
      <c r="C46" s="17">
        <v>4</v>
      </c>
      <c r="D46" s="17">
        <v>0</v>
      </c>
      <c r="E46" s="20">
        <f t="shared" si="28"/>
        <v>4</v>
      </c>
      <c r="F46" s="17">
        <v>3.6</v>
      </c>
      <c r="G46" s="18">
        <v>3.4</v>
      </c>
      <c r="H46" s="18">
        <v>3.2</v>
      </c>
      <c r="I46" s="18">
        <v>3</v>
      </c>
      <c r="J46" s="33">
        <f t="shared" si="29"/>
        <v>3.6</v>
      </c>
      <c r="K46" s="34">
        <f t="shared" si="30"/>
        <v>3.4</v>
      </c>
      <c r="L46" s="34">
        <f t="shared" si="31"/>
        <v>3.2</v>
      </c>
      <c r="M46" s="34">
        <f t="shared" si="32"/>
        <v>3</v>
      </c>
      <c r="N46" s="8"/>
      <c r="O46" s="33">
        <f t="shared" si="33"/>
        <v>0</v>
      </c>
      <c r="P46" s="34">
        <f t="shared" si="34"/>
        <v>0</v>
      </c>
      <c r="Q46" s="34">
        <f t="shared" si="35"/>
        <v>0</v>
      </c>
      <c r="R46" s="34">
        <f t="shared" si="36"/>
        <v>0</v>
      </c>
      <c r="T46" s="12"/>
    </row>
    <row r="47" spans="1:20" x14ac:dyDescent="0.25">
      <c r="A47" s="5" t="s">
        <v>37</v>
      </c>
      <c r="B47" s="6"/>
      <c r="C47" s="17">
        <v>9</v>
      </c>
      <c r="D47" s="17">
        <v>1.75</v>
      </c>
      <c r="E47" s="20">
        <f t="shared" si="28"/>
        <v>10.75</v>
      </c>
      <c r="F47" s="17">
        <v>8.1</v>
      </c>
      <c r="G47" s="18">
        <v>7.6499999999999995</v>
      </c>
      <c r="H47" s="18">
        <v>7.2</v>
      </c>
      <c r="I47" s="18">
        <v>6.75</v>
      </c>
      <c r="J47" s="33">
        <f t="shared" si="29"/>
        <v>9.6750000000000007</v>
      </c>
      <c r="K47" s="34">
        <f t="shared" si="30"/>
        <v>9.1374999999999993</v>
      </c>
      <c r="L47" s="34">
        <f t="shared" si="31"/>
        <v>8.6</v>
      </c>
      <c r="M47" s="34">
        <f t="shared" si="32"/>
        <v>8.0625</v>
      </c>
      <c r="N47" s="8"/>
      <c r="O47" s="33">
        <f t="shared" si="33"/>
        <v>1.5750000000000011</v>
      </c>
      <c r="P47" s="34">
        <f t="shared" si="34"/>
        <v>1.4874999999999998</v>
      </c>
      <c r="Q47" s="34">
        <f t="shared" si="35"/>
        <v>1.3999999999999995</v>
      </c>
      <c r="R47" s="34">
        <f t="shared" si="36"/>
        <v>1.3125</v>
      </c>
      <c r="T47" s="12"/>
    </row>
    <row r="48" spans="1:20" x14ac:dyDescent="0.25">
      <c r="A48" s="5" t="s">
        <v>38</v>
      </c>
      <c r="B48" s="6"/>
      <c r="C48" s="17">
        <v>2.5499999999999998</v>
      </c>
      <c r="D48" s="17">
        <v>0</v>
      </c>
      <c r="E48" s="20">
        <f t="shared" si="28"/>
        <v>2.5499999999999998</v>
      </c>
      <c r="F48" s="17">
        <v>2.2949999999999999</v>
      </c>
      <c r="G48" s="18">
        <v>2.1675</v>
      </c>
      <c r="H48" s="18">
        <v>2.04</v>
      </c>
      <c r="I48" s="18">
        <v>1.9124999999999999</v>
      </c>
      <c r="J48" s="33">
        <f t="shared" si="29"/>
        <v>2.2949999999999999</v>
      </c>
      <c r="K48" s="34">
        <f t="shared" si="30"/>
        <v>2.1675</v>
      </c>
      <c r="L48" s="34">
        <f t="shared" si="31"/>
        <v>2.04</v>
      </c>
      <c r="M48" s="34">
        <f t="shared" si="32"/>
        <v>1.9124999999999999</v>
      </c>
      <c r="N48" s="8"/>
      <c r="O48" s="33">
        <f t="shared" si="33"/>
        <v>0</v>
      </c>
      <c r="P48" s="34">
        <f t="shared" si="34"/>
        <v>0</v>
      </c>
      <c r="Q48" s="34">
        <f t="shared" si="35"/>
        <v>0</v>
      </c>
      <c r="R48" s="34">
        <f t="shared" si="36"/>
        <v>0</v>
      </c>
      <c r="T48" s="12"/>
    </row>
    <row r="49" spans="1:20" x14ac:dyDescent="0.25">
      <c r="A49" s="5" t="s">
        <v>39</v>
      </c>
      <c r="B49" s="6"/>
      <c r="C49" s="17">
        <v>5.1499999999999995</v>
      </c>
      <c r="D49" s="17">
        <v>0</v>
      </c>
      <c r="E49" s="20">
        <f t="shared" si="28"/>
        <v>5.1499999999999995</v>
      </c>
      <c r="F49" s="17">
        <v>4.6349999999999998</v>
      </c>
      <c r="G49" s="18">
        <v>4.3774999999999995</v>
      </c>
      <c r="H49" s="18">
        <v>4.12</v>
      </c>
      <c r="I49" s="18">
        <v>3.8624999999999998</v>
      </c>
      <c r="J49" s="33">
        <f t="shared" si="29"/>
        <v>4.6349999999999998</v>
      </c>
      <c r="K49" s="34">
        <f t="shared" si="30"/>
        <v>4.3774999999999995</v>
      </c>
      <c r="L49" s="34">
        <f t="shared" si="31"/>
        <v>4.12</v>
      </c>
      <c r="M49" s="34">
        <f t="shared" si="32"/>
        <v>3.8624999999999998</v>
      </c>
      <c r="N49" s="8"/>
      <c r="O49" s="33">
        <f t="shared" si="33"/>
        <v>0</v>
      </c>
      <c r="P49" s="34">
        <f t="shared" si="34"/>
        <v>0</v>
      </c>
      <c r="Q49" s="34">
        <f t="shared" si="35"/>
        <v>0</v>
      </c>
      <c r="R49" s="34">
        <f t="shared" si="36"/>
        <v>0</v>
      </c>
      <c r="T49" s="12"/>
    </row>
    <row r="50" spans="1:20" x14ac:dyDescent="0.25">
      <c r="J50" s="8"/>
      <c r="K50" s="11"/>
      <c r="L50" s="8"/>
      <c r="M50" s="8"/>
      <c r="N50" s="8"/>
      <c r="O50" s="8"/>
      <c r="P50" s="11"/>
      <c r="Q50" s="8"/>
      <c r="R50" s="8"/>
    </row>
    <row r="51" spans="1:20" x14ac:dyDescent="0.25">
      <c r="D51" s="17">
        <f t="shared" ref="D51:M51" si="37">SUM(D10:D50)</f>
        <v>17.25</v>
      </c>
      <c r="E51" s="17">
        <f t="shared" si="37"/>
        <v>490.94999999999993</v>
      </c>
      <c r="F51" s="17">
        <f t="shared" si="37"/>
        <v>426.33000000000004</v>
      </c>
      <c r="G51" s="17">
        <f t="shared" si="37"/>
        <v>402.64499999999992</v>
      </c>
      <c r="H51" s="17">
        <f t="shared" si="37"/>
        <v>378.95999999999992</v>
      </c>
      <c r="I51" s="18">
        <f t="shared" si="37"/>
        <v>355.27500000000003</v>
      </c>
      <c r="J51" s="8">
        <f t="shared" si="37"/>
        <v>441.85500000000002</v>
      </c>
      <c r="K51" s="11">
        <f t="shared" si="37"/>
        <v>417.30749999999995</v>
      </c>
      <c r="L51" s="8">
        <f t="shared" si="37"/>
        <v>392.76</v>
      </c>
      <c r="M51" s="8">
        <f t="shared" si="37"/>
        <v>368.21250000000003</v>
      </c>
      <c r="O51" s="8">
        <f>SUM(O10:O50)</f>
        <v>15.525</v>
      </c>
      <c r="P51" s="11">
        <f>SUM(P10:P50)</f>
        <v>14.662500000000001</v>
      </c>
      <c r="Q51" s="8">
        <f>SUM(Q10:Q50)</f>
        <v>13.799999999999994</v>
      </c>
      <c r="R51" s="8">
        <f>SUM(R10:R50)</f>
        <v>12.937499999999998</v>
      </c>
    </row>
    <row r="52" spans="1:20" x14ac:dyDescent="0.25">
      <c r="I52" t="s">
        <v>46</v>
      </c>
      <c r="J52" s="8">
        <f>0.9*E51</f>
        <v>441.85499999999996</v>
      </c>
      <c r="K52" s="11">
        <f>0.85*E51</f>
        <v>417.30749999999995</v>
      </c>
      <c r="L52" s="8">
        <f>0.8*E51</f>
        <v>392.76</v>
      </c>
      <c r="M52" s="8">
        <f>E51*0.75</f>
        <v>368.21249999999998</v>
      </c>
      <c r="O52" s="8">
        <f>0.9*D51</f>
        <v>15.525</v>
      </c>
      <c r="P52" s="11">
        <f>0.85*D51</f>
        <v>14.6625</v>
      </c>
      <c r="Q52" s="8">
        <f>0.8*D51</f>
        <v>13.8</v>
      </c>
      <c r="R52" s="8">
        <f>0.75*D51</f>
        <v>12.9375</v>
      </c>
    </row>
    <row r="53" spans="1:20" x14ac:dyDescent="0.25">
      <c r="K53" s="11"/>
      <c r="P53" s="11"/>
    </row>
    <row r="54" spans="1:20" x14ac:dyDescent="0.25">
      <c r="K54" s="11"/>
      <c r="P54" s="11"/>
    </row>
    <row r="55" spans="1:20" x14ac:dyDescent="0.25">
      <c r="K55" s="11"/>
      <c r="P55" s="11"/>
    </row>
    <row r="56" spans="1:20" x14ac:dyDescent="0.25">
      <c r="K56" s="11"/>
      <c r="P56" s="11"/>
    </row>
    <row r="57" spans="1:20" x14ac:dyDescent="0.25">
      <c r="K57" s="11"/>
      <c r="P57" s="11"/>
    </row>
    <row r="58" spans="1:20" x14ac:dyDescent="0.25">
      <c r="F58" s="19"/>
      <c r="G58" s="19"/>
      <c r="H58" s="19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2677906361AF44A926537A2DCD2BD6" ma:contentTypeVersion="19" ma:contentTypeDescription="Een nieuw document maken." ma:contentTypeScope="" ma:versionID="92dfb1b35c8e9ab5ada3f37ccd2fca3b">
  <xsd:schema xmlns:xsd="http://www.w3.org/2001/XMLSchema" xmlns:xs="http://www.w3.org/2001/XMLSchema" xmlns:p="http://schemas.microsoft.com/office/2006/metadata/properties" xmlns:ns2="169d312e-6d57-408c-9ecc-2dec8935cf9e" xmlns:ns3="f063111f-e16f-4360-868f-05bc1e40490d" targetNamespace="http://schemas.microsoft.com/office/2006/metadata/properties" ma:root="true" ma:fieldsID="812a5238b75c10f3227c76fac252e490" ns2:_="" ns3:_="">
    <xsd:import namespace="169d312e-6d57-408c-9ecc-2dec8935cf9e"/>
    <xsd:import namespace="f063111f-e16f-4360-868f-05bc1e404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or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d312e-6d57-408c-9ecc-2dec8935c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6823eec-32f4-4141-a565-cb3b58499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ortal" ma:index="26" nillable="true" ma:displayName="Portal" ma:default="Nee" ma:format="Dropdown" ma:internalName="Portal">
      <xsd:simpleType>
        <xsd:restriction base="dms:Choice">
          <xsd:enumeration value="Nee"/>
          <xsd:enumeration value="J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3111f-e16f-4360-868f-05bc1e4049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3d45ac-ae9b-453d-a777-bc227ebba62c}" ma:internalName="TaxCatchAll" ma:showField="CatchAllData" ma:web="f063111f-e16f-4360-868f-05bc1e4049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9d312e-6d57-408c-9ecc-2dec8935cf9e">
      <Terms xmlns="http://schemas.microsoft.com/office/infopath/2007/PartnerControls"/>
    </lcf76f155ced4ddcb4097134ff3c332f>
    <TaxCatchAll xmlns="f063111f-e16f-4360-868f-05bc1e40490d" xsi:nil="true"/>
    <Portal xmlns="169d312e-6d57-408c-9ecc-2dec8935cf9e">Nee</Portal>
  </documentManagement>
</p:properties>
</file>

<file path=customXml/itemProps1.xml><?xml version="1.0" encoding="utf-8"?>
<ds:datastoreItem xmlns:ds="http://schemas.openxmlformats.org/officeDocument/2006/customXml" ds:itemID="{3908A4BB-69A1-48EE-9DD2-70D9C1CA7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9d312e-6d57-408c-9ecc-2dec8935cf9e"/>
    <ds:schemaRef ds:uri="f063111f-e16f-4360-868f-05bc1e404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D6FF53-673B-42A1-9199-174879BD87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FBB66-180D-4EC1-8E76-23CA000A421B}">
  <ds:schemaRefs>
    <ds:schemaRef ds:uri="http://schemas.microsoft.com/office/2006/metadata/properties"/>
    <ds:schemaRef ds:uri="http://schemas.microsoft.com/office/infopath/2007/PartnerControls"/>
    <ds:schemaRef ds:uri="169d312e-6d57-408c-9ecc-2dec8935cf9e"/>
    <ds:schemaRef ds:uri="f063111f-e16f-4360-868f-05bc1e4049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Nieuwe prijslijst</vt:lpstr>
      <vt:lpstr>Correcties</vt:lpstr>
      <vt:lpstr>Oude prijslijst</vt:lpstr>
      <vt:lpstr>werkblad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| Spoelstra Accountancy Services</cp:lastModifiedBy>
  <cp:lastPrinted>2025-04-30T13:57:10Z</cp:lastPrinted>
  <dcterms:created xsi:type="dcterms:W3CDTF">2022-09-15T12:16:45Z</dcterms:created>
  <dcterms:modified xsi:type="dcterms:W3CDTF">2025-04-30T13:57:41Z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0x010100C92677906361AF44A926537A2DCD2BD6</vt:lpwstr>
  </property>
  <property fmtid="{D5CDD505-2E9C-101B-9397-08002B2CF9AE}" pid="3" name="MediaServiceImageTags">
    <vt:lpwstr/>
  </property>
</Properties>
</file>